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831" documentId="13_ncr:1_{F6CB121F-512D-4AA6-A0C1-0FB36C537598}" xr6:coauthVersionLast="47" xr6:coauthVersionMax="47" xr10:uidLastSave="{6B6012C1-9A1D-4B09-96E6-97D6FDC4C176}"/>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G10" i="3"/>
  <c r="G11" i="3"/>
  <c r="G12" i="3"/>
  <c r="G13" i="3"/>
  <c r="I3" i="4"/>
  <c r="J3" i="4"/>
  <c r="I3" i="6"/>
  <c r="I4" i="6"/>
  <c r="L10" i="3"/>
  <c r="J10" i="3"/>
  <c r="I10" i="3"/>
  <c r="B10"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<sst xmlns="http://schemas.openxmlformats.org/spreadsheetml/2006/main" count="178596" uniqueCount="39082">
  <si>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</si>
  <si>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</si>
  <si>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</si>
  <si>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</si>
  <si>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</si>
  <si>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</si>
  <si>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</si>
  <si>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</si>
  <si>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</si>
  <si>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</si>
  <si>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</si>
  <si>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</si>
  <si>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</si>
  <si>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</si>
  <si>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</si>
  <si>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</si>
  <si>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</si>
  <si>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</si>
  <si>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</si>
  <si>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</si>
  <si>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</si>
  <si>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</si>
  <si>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</si>
  <si>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</si>
  <si>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</si>
  <si>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</si>
  <si>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</si>
  <si>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</si>
  <si>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</si>
  <si>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</si>
  <si>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</si>
  <si>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</si>
  <si>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</si>
  <si>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</si>
  <si>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</si>
  <si>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</si>
  <si>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</si>
  <si>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</si>
  <si>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</si>
  <si>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</si>
  <si>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</si>
  <si>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</si>
  <si>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</si>
  <si>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</si>
  <si>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</si>
  <si>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</si>
  <si>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</si>
  <si>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</si>
  <si>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</si>
  <si>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</si>
  <si>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</si>
  <si>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</si>
  <si>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</si>
  <si>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</si>
  <si>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</si>
  <si>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</si>
  <si>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</si>
  <si>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</si>
  <si>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</si>
  <si>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</si>
  <si>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</si>
  <si>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</si>
  <si>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</si>
  <si>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</si>
  <si>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</si>
  <si>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</si>
  <si>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</si>
  <si>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</si>
  <si>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</si>
  <si>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</si>
  <si>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</si>
  <si>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</si>
  <si>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</si>
  <si>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</si>
  <si>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</si>
  <si>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</si>
  <si>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</si>
  <si>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</si>
  <si>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</si>
  <si>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</si>
  <si>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</si>
  <si>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</si>
  <si>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</si>
  <si>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</si>
  <si>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</si>
  <si>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</si>
  <si>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</si>
  <si>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</si>
  <si>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</si>
  <si>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</si>
  <si>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</si>
  <si>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</si>
  <si>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</si>
  <si>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</si>
  <si>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</si>
  <si>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</si>
  <si>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</si>
  <si>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</si>
  <si>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</si>
  <si>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</si>
  <si>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</si>
  <si>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</si>
  <si>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</si>
  <si>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</si>
  <si>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</si>
  <si>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</si>
  <si>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</si>
  <si>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</si>
  <si>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</si>
  <si>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</si>
  <si>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</si>
  <si>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</si>
  <si>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</si>
  <si>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</si>
  <si>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</si>
  <si>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</si>
  <si>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</si>
  <si>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</si>
  <si>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</si>
  <si>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</si>
  <si>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</si>
  <si>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</si>
  <si>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</si>
  <si>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</si>
  <si>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</si>
  <si>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</si>
  <si>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</si>
  <si>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</si>
  <si>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</si>
  <si>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</si>
  <si>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</si>
  <si>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</si>
  <si>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</si>
  <si>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</si>
  <si>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</si>
  <si>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</si>
  <si>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</si>
  <si>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</si>
  <si>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</si>
  <si>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</si>
  <si>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</si>
  <si>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</si>
  <si>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</si>
  <si>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</si>
  <si>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</si>
  <si>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</si>
  <si>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</si>
  <si>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</si>
  <si>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</si>
  <si>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</si>
  <si>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</si>
  <si>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</si>
  <si>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</si>
  <si>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</si>
  <si>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</si>
  <si>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</si>
  <si>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</si>
  <si>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</si>
  <si>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</si>
  <si>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</si>
  <si>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</si>
  <si>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</si>
  <si>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</si>
  <si>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</si>
  <si>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</si>
  <si>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</si>
  <si>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</si>
  <si>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</si>
  <si>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</si>
  <si>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</si>
  <si>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</si>
  <si>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</si>
  <si>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</si>
  <si>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</si>
  <si>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</si>
  <si>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</si>
  <si>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</si>
  <si>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</si>
  <si>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</si>
  <si>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</si>
  <si>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</si>
  <si>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</si>
  <si>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</si>
  <si>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</si>
  <si>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</si>
  <si>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</si>
  <si>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</si>
  <si>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</si>
  <si>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</si>
  <si>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</si>
  <si>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</si>
  <si>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</si>
  <si>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</si>
  <si>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</si>
  <si>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</si>
  <si>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</si>
  <si>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</si>
  <si>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</si>
  <si>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</si>
  <si>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</si>
  <si>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</si>
  <si>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</si>
  <si>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</si>
  <si>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</si>
  <si>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</si>
  <si>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</si>
  <si>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</si>
  <si>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</si>
  <si>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</si>
  <si>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</si>
  <si>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</si>
  <si>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</si>
  <si>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</si>
  <si>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</si>
  <si>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</si>
  <si>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</si>
  <si>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</si>
  <si>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</si>
  <si>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</si>
  <si>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</si>
  <si>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</si>
  <si>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</si>
  <si>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</si>
  <si>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</si>
  <si>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</si>
  <si>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</si>
  <si>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</si>
  <si>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</si>
  <si>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</si>
  <si>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</si>
  <si>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</si>
  <si>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</si>
  <si>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</si>
  <si>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</si>
  <si>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</si>
  <si>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</si>
  <si>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</si>
  <si>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</si>
  <si>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</si>
  <si>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</si>
  <si>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</si>
  <si>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</si>
  <si>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</si>
  <si>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</si>
  <si>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</si>
  <si>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</si>
  <si>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</si>
  <si>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</si>
  <si>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</si>
  <si>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</si>
  <si>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</si>
  <si>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</si>
  <si>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</si>
  <si>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</si>
  <si>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</si>
  <si>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</si>
  <si>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</si>
  <si>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</si>
  <si>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</si>
  <si>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</si>
  <si>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</si>
  <si>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</si>
  <si>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</si>
  <si>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</si>
  <si>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</si>
  <si>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</si>
  <si>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</si>
  <si>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</si>
  <si>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</si>
  <si>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</si>
  <si>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</si>
  <si>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</si>
  <si>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</si>
  <si>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</si>
  <si>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</si>
  <si>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</si>
  <si>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</si>
  <si>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</si>
  <si>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</si>
  <si>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</si>
  <si>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</si>
  <si>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</si>
  <si>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</si>
  <si>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</si>
  <si>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</si>
  <si>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</si>
  <si>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</si>
  <si>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</si>
  <si>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</si>
  <si>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</si>
  <si>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</si>
  <si>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</si>
  <si>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</si>
  <si>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</si>
  <si>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</si>
  <si>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</si>
  <si>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</si>
  <si>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</si>
  <si>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</si>
  <si>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</si>
  <si>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</si>
  <si>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</si>
  <si>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</si>
  <si>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</si>
  <si>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</si>
  <si>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</si>
  <si>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</si>
  <si>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</si>
  <si>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</si>
  <si>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</si>
  <si>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</si>
  <si>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</si>
  <si>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</si>
  <si>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</si>
  <si>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</si>
  <si>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</si>
  <si>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</si>
  <si>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</si>
  <si>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</si>
  <si>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</si>
  <si>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</si>
  <si>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</si>
  <si>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</si>
  <si>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</si>
  <si>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</si>
  <si>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</si>
  <si>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</si>
  <si>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</si>
  <si>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</si>
  <si>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</si>
  <si>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</si>
  <si>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</si>
  <si>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</si>
  <si>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</si>
  <si>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</si>
  <si>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</si>
  <si>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</si>
  <si>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</si>
  <si>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</si>
  <si>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</si>
  <si>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</si>
  <si>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</si>
  <si>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</si>
  <si>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</si>
  <si>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</si>
  <si>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</si>
  <si>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</si>
  <si>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</si>
  <si>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</si>
  <si>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</si>
  <si>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</si>
  <si>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</si>
  <si>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</si>
  <si>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</si>
  <si>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</si>
  <si>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</si>
  <si>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</si>
  <si>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</si>
  <si>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</si>
  <si>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</si>
  <si>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</si>
  <si>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</si>
  <si>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</si>
  <si>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</si>
  <si>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</si>
  <si>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</si>
  <si>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</si>
  <si>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</si>
  <si>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</si>
  <si>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</si>
  <si>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</si>
  <si>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</si>
  <si>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</si>
  <si>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</si>
  <si>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</si>
  <si>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</si>
  <si>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</si>
  <si>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</si>
  <si>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</si>
  <si>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</si>
  <si>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</si>
  <si>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</si>
  <si>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</si>
  <si>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</si>
  <si>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</si>
  <si>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</si>
  <si>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</si>
  <si>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</si>
  <si>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</si>
  <si>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</si>
  <si>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</si>
  <si>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</si>
  <si>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</si>
  <si>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</si>
  <si>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</si>
  <si>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</si>
  <si>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</si>
  <si>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</si>
  <si>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</si>
  <si>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</si>
  <si>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</si>
  <si>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</si>
  <si>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</si>
  <si>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</si>
  <si>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</si>
  <si>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</si>
  <si>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</si>
  <si>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</si>
  <si>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</si>
  <si>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</si>
  <si>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</si>
  <si>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</si>
  <si>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</si>
  <si>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</si>
  <si>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</si>
  <si>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</si>
  <si>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</si>
  <si>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</si>
  <si>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</si>
  <si>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</si>
  <si>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</si>
  <si>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</si>
  <si>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</si>
  <si>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</si>
  <si>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</si>
  <si>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</si>
  <si>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</si>
  <si>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</si>
  <si>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</si>
  <si>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</si>
  <si>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</si>
  <si>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</si>
  <si>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</si>
  <si>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</si>
  <si>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</si>
  <si>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</si>
  <si>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</si>
  <si>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</si>
  <si>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</si>
  <si>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</si>
  <si>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</si>
  <si>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</si>
  <si>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</si>
  <si>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</si>
  <si>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</si>
  <si>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</si>
  <si>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</si>
  <si>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</si>
  <si>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</si>
  <si>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</si>
  <si>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</si>
  <si>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</si>
  <si>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</si>
  <si>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</si>
  <si>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</si>
  <si>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</si>
  <si>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</si>
  <si>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</si>
  <si>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</si>
  <si>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</si>
  <si>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</si>
  <si>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</si>
  <si>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</si>
  <si>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</si>
  <si>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</si>
  <si>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</si>
  <si>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</si>
  <si>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</si>
  <si>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</si>
  <si>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</si>
  <si>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</si>
  <si>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</si>
  <si>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</si>
  <si>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</si>
  <si>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</si>
  <si>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</si>
  <si>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</si>
  <si>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</si>
  <si>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</si>
  <si>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</si>
  <si>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</si>
  <si>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</si>
  <si>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</si>
  <si>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</si>
  <si>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</si>
  <si>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</si>
  <si>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</si>
  <si>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</si>
  <si>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</si>
  <si>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</si>
  <si>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</si>
  <si>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</si>
  <si>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</si>
  <si>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</si>
  <si>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</si>
  <si>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</si>
  <si>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</si>
  <si>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</si>
  <si>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</si>
  <si>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</si>
  <si>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</si>
  <si>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</si>
  <si>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</si>
  <si>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</si>
  <si>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</si>
  <si>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</si>
  <si>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</si>
  <si>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</si>
  <si>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</si>
  <si>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</si>
  <si>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</si>
  <si>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</si>
  <si>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</si>
  <si>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</si>
  <si>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</si>
  <si>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</si>
  <si>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</si>
  <si>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</si>
  <si>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</si>
  <si>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</si>
  <si>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</si>
  <si>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</si>
  <si>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</si>
  <si>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</si>
  <si>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</si>
  <si>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</si>
  <si>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</si>
  <si>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</si>
  <si>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</si>
  <si>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</si>
  <si>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</si>
  <si>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</si>
  <si>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</si>
  <si>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</si>
  <si>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</si>
  <si>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</si>
  <si>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</si>
  <si>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</si>
  <si>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</si>
  <si>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</si>
  <si>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</si>
  <si>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</si>
  <si>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</si>
  <si>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</si>
  <si>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</si>
  <si>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</si>
  <si>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</si>
  <si>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</si>
  <si>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</si>
  <si>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</si>
  <si>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</si>
  <si>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</si>
  <si>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</si>
  <si>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</si>
  <si>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</si>
  <si>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</si>
  <si>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</si>
  <si>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</si>
  <si>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</si>
  <si>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</si>
  <si>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</si>
  <si>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</si>
  <si>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</si>
  <si>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</si>
  <si>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</si>
  <si>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</si>
  <si>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</si>
  <si>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</si>
  <si>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</si>
  <si>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</si>
  <si>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</si>
  <si>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</si>
  <si>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</si>
  <si>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</si>
  <si>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</si>
  <si>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</si>
  <si>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</si>
  <si>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</si>
  <si>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</si>
  <si>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</si>
  <si>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</si>
  <si>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</si>
  <si>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</si>
  <si>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</si>
  <si>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</si>
  <si>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</si>
  <si>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</si>
  <si>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</si>
  <si>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</si>
  <si>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</si>
  <si>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</si>
  <si>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</si>
  <si>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</si>
  <si>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</si>
  <si>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</si>
  <si>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</si>
  <si>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</si>
  <si>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</si>
  <si>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</si>
  <si>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</si>
  <si>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</si>
  <si>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</si>
  <si>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</si>
  <si>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</si>
  <si>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</si>
  <si>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</si>
  <si>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</si>
  <si>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</si>
  <si>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</si>
  <si>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</si>
  <si>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</si>
  <si>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</si>
  <si>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</si>
  <si>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</si>
  <si>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</si>
  <si>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</si>
  <si>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</si>
  <si>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</si>
  <si>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</si>
  <si>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</si>
  <si>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</si>
  <si>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</si>
  <si>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</si>
  <si>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</si>
  <si>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</si>
  <si>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</si>
  <si>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</si>
  <si>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</si>
  <si>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</si>
  <si>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</si>
  <si>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</si>
  <si>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</si>
  <si>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</si>
  <si>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</si>
  <si>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</si>
  <si>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</si>
  <si>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</si>
  <si>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</si>
  <si>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</si>
  <si>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</si>
  <si>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</si>
  <si>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</si>
  <si>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</si>
  <si>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</si>
  <si>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</si>
  <si>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</si>
  <si>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</si>
  <si>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</si>
  <si>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</si>
  <si>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</si>
  <si>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</si>
  <si>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</si>
  <si>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</si>
  <si>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</si>
  <si>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</si>
  <si>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</si>
  <si>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</si>
  <si>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</si>
  <si>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</si>
  <si>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</si>
  <si>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</si>
  <si>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</si>
  <si>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</si>
  <si>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</si>
  <si>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</si>
  <si>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</si>
  <si>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</si>
  <si>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</si>
  <si>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</si>
  <si>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</si>
  <si>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</si>
  <si>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</si>
  <si>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</si>
  <si>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</si>
  <si>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</si>
  <si>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</si>
  <si>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</si>
  <si>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</si>
  <si>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</si>
  <si>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</si>
  <si>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</si>
  <si>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</si>
  <si>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</si>
  <si>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</si>
  <si>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</si>
  <si>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</si>
  <si>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</si>
  <si>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</si>
  <si>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</si>
  <si>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</si>
  <si>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</si>
  <si>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</si>
  <si>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</si>
  <si>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</si>
  <si>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</si>
  <si>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</si>
  <si>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</si>
  <si>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</si>
  <si>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</si>
  <si>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</si>
  <si>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</si>
  <si>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</si>
  <si>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</si>
  <si>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</si>
  <si>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</si>
  <si>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</si>
  <si>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</si>
  <si>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</si>
  <si>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</si>
  <si>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</si>
  <si>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</si>
  <si>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</si>
  <si>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</si>
  <si>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</si>
  <si>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</si>
  <si>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</si>
  <si>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</si>
  <si>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</si>
  <si>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</si>
  <si>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</si>
  <si>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</si>
  <si>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</si>
  <si>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</si>
  <si>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</si>
  <si>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</si>
  <si>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</si>
  <si>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</si>
  <si>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</si>
  <si>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</si>
  <si>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</si>
  <si>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</si>
  <si>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</si>
  <si>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</si>
  <si>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</si>
  <si>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</si>
  <si>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</si>
  <si>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</si>
  <si>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</si>
  <si>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</si>
  <si>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</si>
  <si>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</si>
  <si>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</si>
  <si>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</si>
  <si>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</si>
  <si>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</si>
  <si>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</si>
  <si>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</si>
  <si>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</si>
  <si>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</si>
  <si>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</si>
  <si>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</si>
  <si>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</si>
  <si>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</si>
  <si>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</si>
  <si>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</si>
  <si>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</si>
  <si>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</si>
  <si>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</si>
  <si>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</si>
  <si>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</si>
  <si>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</si>
  <si>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</si>
  <si>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</si>
  <si>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</si>
  <si>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</si>
  <si>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</si>
  <si>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</si>
  <si>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</si>
  <si>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</si>
  <si>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</si>
  <si>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</si>
  <si>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</si>
  <si>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</si>
  <si>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</si>
  <si>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</si>
  <si>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</si>
  <si>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</si>
  <si>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</si>
  <si>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</si>
  <si>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</si>
  <si>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</si>
  <si>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</si>
  <si>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</si>
  <si>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</si>
  <si>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</si>
  <si>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</si>
  <si>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</si>
  <si>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</si>
  <si>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</si>
  <si>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</si>
  <si>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</si>
  <si>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</si>
  <si>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</si>
  <si>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</si>
  <si>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</si>
  <si>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</si>
  <si>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</si>
  <si>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</si>
  <si>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</si>
  <si>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</si>
  <si>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</si>
  <si>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</si>
  <si>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</si>
  <si>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</si>
  <si>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</si>
  <si>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</si>
  <si>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</si>
  <si>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</si>
  <si>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</si>
  <si>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</si>
  <si>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</si>
  <si>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</si>
  <si>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</si>
  <si>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</si>
  <si>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</si>
  <si>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</si>
  <si>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</si>
  <si>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</si>
  <si>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</si>
  <si>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</si>
  <si>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</si>
  <si>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</si>
  <si>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</si>
  <si>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</si>
  <si>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</si>
  <si>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</si>
  <si>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</si>
  <si>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</si>
  <si>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</si>
  <si>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</si>
  <si>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</si>
  <si>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</si>
  <si>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</si>
  <si>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</si>
  <si>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</si>
  <si>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</si>
  <si>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</si>
  <si>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</si>
  <si>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</si>
  <si>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</si>
  <si>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</si>
  <si>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</si>
  <si>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</si>
  <si>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</si>
  <si>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</si>
  <si>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</si>
  <si>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</si>
  <si>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</si>
  <si>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</si>
  <si>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</si>
  <si>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</si>
  <si>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</si>
  <si>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</si>
  <si>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</si>
  <si>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</si>
  <si>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</si>
  <si>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</si>
  <si>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</si>
  <si>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</si>
  <si>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</si>
  <si>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</si>
  <si>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</si>
  <si>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</si>
  <si>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</si>
  <si>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</si>
  <si>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</si>
  <si>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</si>
  <si>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</si>
  <si>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</si>
  <si>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</si>
  <si>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</si>
  <si>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</si>
  <si>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</si>
  <si>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</si>
  <si>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</si>
  <si>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</si>
  <si>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</si>
  <si>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</si>
  <si>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</si>
  <si>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</si>
  <si>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</si>
  <si>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</si>
  <si>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</si>
  <si>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</si>
  <si>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</si>
  <si>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</si>
  <si>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</si>
  <si>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</si>
  <si>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</si>
  <si>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</si>
  <si>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</si>
  <si>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</si>
  <si>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</si>
  <si>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</si>
  <si>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</si>
  <si>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</si>
  <si>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</si>
  <si>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</si>
  <si>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</si>
  <si>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</si>
  <si>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</si>
  <si>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</si>
  <si>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</si>
  <si>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</si>
  <si>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</si>
  <si>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</si>
  <si>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</si>
  <si>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</si>
  <si>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</si>
  <si>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</si>
  <si>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</si>
  <si>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</si>
  <si>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</si>
  <si>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</si>
  <si>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</si>
  <si>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</si>
  <si>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</si>
  <si>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</si>
  <si>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</si>
  <si>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</si>
  <si>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</si>
  <si>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</si>
  <si>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</si>
  <si>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</si>
  <si>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</si>
  <si>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</si>
  <si>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</si>
  <si>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</si>
  <si>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</si>
  <si>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</si>
  <si>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</si>
  <si>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</si>
  <si>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</si>
  <si>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</si>
  <si>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</si>
  <si>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</si>
  <si>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</si>
  <si>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</si>
  <si>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</si>
  <si>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</si>
  <si>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</si>
  <si>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</si>
  <si>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</si>
  <si>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</si>
  <si>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</si>
  <si>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</si>
  <si>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</si>
  <si>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</si>
  <si>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</si>
  <si>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</si>
  <si>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</si>
  <si>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</si>
  <si>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</si>
  <si>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</si>
  <si>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</si>
  <si>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</si>
  <si>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</si>
  <si>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</si>
  <si>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</si>
  <si>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</si>
  <si>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</si>
  <si>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</si>
  <si>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</si>
  <si>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</si>
  <si>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</si>
  <si>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</si>
  <si>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</si>
  <si>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</si>
  <si>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</si>
  <si>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</si>
  <si>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</si>
  <si>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</si>
  <si>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</si>
  <si>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</si>
  <si>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</si>
  <si>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</si>
  <si>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</si>
  <si>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</si>
  <si>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</si>
  <si>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</si>
  <si>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</si>
  <si>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</si>
  <si>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</si>
  <si>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</si>
  <si>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</si>
  <si>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</si>
  <si>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</si>
  <si>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</si>
  <si>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</si>
  <si>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</si>
  <si>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</si>
  <si>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</si>
  <si>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</si>
  <si>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</si>
  <si>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</si>
  <si>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</si>
  <si>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</si>
  <si>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</si>
  <si>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</si>
  <si>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</si>
  <si>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</si>
  <si>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</si>
  <si>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</si>
  <si>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</si>
  <si>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</si>
  <si>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</si>
  <si>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</si>
  <si>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</si>
  <si>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</si>
  <si>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</si>
  <si>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</si>
  <si>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</si>
  <si>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</si>
  <si>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</si>
  <si>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</si>
  <si>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</si>
  <si>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</si>
  <si>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</si>
  <si>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</si>
  <si>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</si>
  <si>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</si>
  <si>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</si>
  <si>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</si>
  <si>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</si>
  <si>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</si>
  <si>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</si>
  <si>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</si>
  <si>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</si>
  <si>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</si>
  <si>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</si>
  <si>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</si>
  <si>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</si>
  <si>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</si>
  <si>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</si>
  <si>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</si>
  <si>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</si>
  <si>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</si>
  <si>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</si>
  <si>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</si>
  <si>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</si>
  <si>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</si>
  <si>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</si>
  <si>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</si>
  <si>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</si>
  <si>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</si>
  <si>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</si>
  <si>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</si>
  <si>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</si>
  <si>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</si>
  <si>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</si>
  <si>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</si>
  <si>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</si>
  <si>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</si>
  <si>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</si>
  <si>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</si>
  <si>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</si>
  <si>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</si>
  <si>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</si>
  <si>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</si>
  <si>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</si>
  <si>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</si>
  <si>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</si>
  <si>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</si>
  <si>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</si>
  <si>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</si>
  <si>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</si>
  <si>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</si>
  <si>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</si>
  <si>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</si>
  <si>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</si>
  <si>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</si>
  <si>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</si>
  <si>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</si>
  <si>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</si>
  <si>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</si>
  <si>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</si>
  <si>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</si>
  <si>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</si>
  <si>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</si>
  <si>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</si>
  <si>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</si>
  <si>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</si>
  <si>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</si>
  <si>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</si>
  <si>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</si>
  <si>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</si>
  <si>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</si>
  <si>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</si>
  <si>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</si>
  <si>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</si>
  <si>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</si>
  <si>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</si>
  <si>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</si>
  <si>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</si>
  <si>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</si>
  <si>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</si>
  <si>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</si>
  <si>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</si>
  <si>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</si>
  <si>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</si>
  <si>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</si>
  <si>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</si>
  <si>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</si>
  <si>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</si>
  <si>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</si>
  <si>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</si>
  <si>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</si>
  <si>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</si>
  <si>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</si>
  <si>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</si>
  <si>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</si>
  <si>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</si>
  <si>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</si>
  <si>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</si>
  <si>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</si>
  <si>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</si>
  <si>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</si>
  <si>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</si>
  <si>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</si>
  <si>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</si>
  <si>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</si>
  <si>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</si>
  <si>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</si>
  <si>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</si>
  <si>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</si>
  <si>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</si>
  <si>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</si>
  <si>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</si>
  <si>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</si>
  <si>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</si>
  <si>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</si>
  <si>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</si>
  <si>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</si>
  <si>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</si>
  <si>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</si>
  <si>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</si>
  <si>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</si>
  <si>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</si>
  <si>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</si>
  <si>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</si>
  <si>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</si>
  <si>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</si>
  <si>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</si>
  <si>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</si>
  <si>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</si>
  <si>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</si>
  <si>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</si>
  <si>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</si>
  <si>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</si>
  <si>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</si>
  <si>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</si>
  <si>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</si>
  <si>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</si>
  <si>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</si>
  <si>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</si>
  <si>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</si>
  <si>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</si>
  <si>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</si>
  <si>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</si>
  <si>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</si>
  <si>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</si>
  <si>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</si>
  <si>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</si>
  <si>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</si>
  <si>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</si>
  <si>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</si>
  <si>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</si>
  <si>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</si>
  <si>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</si>
  <si>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</si>
  <si>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</si>
  <si>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</si>
  <si>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</si>
  <si>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</si>
  <si>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</si>
  <si>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</si>
  <si>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</si>
  <si>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</si>
  <si>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</si>
  <si>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</si>
  <si>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</si>
  <si>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</si>
  <si>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</si>
  <si>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</si>
  <si>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</si>
  <si>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</si>
  <si>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</si>
  <si>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</si>
  <si>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</si>
  <si>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</si>
  <si>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</si>
  <si>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</si>
  <si>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</si>
  <si>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</si>
  <si>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</si>
  <si>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</si>
  <si>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</si>
  <si>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</si>
  <si>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</si>
  <si>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</si>
  <si>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</si>
  <si>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</si>
  <si>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</si>
  <si>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</si>
  <si>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</si>
  <si>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</si>
  <si>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</si>
  <si>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</si>
  <si>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</si>
  <si>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</si>
  <si>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</si>
  <si>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</si>
  <si>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</si>
  <si>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</si>
  <si>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</si>
  <si>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</si>
  <si>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</si>
  <si>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</si>
  <si>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</si>
  <si>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</si>
  <si>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</si>
  <si>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</si>
  <si>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</si>
  <si>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</si>
  <si>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</si>
  <si>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</si>
  <si>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</si>
  <si>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</si>
  <si>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</si>
  <si>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</si>
  <si>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</si>
  <si>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</si>
  <si>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</si>
  <si>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</si>
  <si>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</si>
  <si>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</si>
  <si>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</si>
  <si>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</si>
  <si>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</si>
  <si>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</si>
  <si>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</si>
  <si>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</si>
  <si>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</si>
  <si>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</si>
  <si>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</si>
  <si>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</si>
  <si>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</si>
  <si>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</si>
  <si>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</si>
  <si>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</si>
  <si>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</si>
  <si>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</si>
  <si>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</si>
  <si>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</si>
  <si>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</si>
  <si>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</si>
  <si>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</si>
  <si>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</si>
  <si>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</si>
  <si>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</si>
  <si>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</si>
  <si>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</si>
  <si>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</si>
  <si>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</si>
  <si>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</si>
  <si>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</si>
  <si>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</si>
  <si>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</si>
  <si>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</si>
  <si>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</si>
  <si>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</si>
  <si>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</si>
  <si>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</si>
  <si>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</si>
  <si>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</si>
  <si>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</si>
  <si>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</si>
  <si>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</si>
  <si>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</si>
  <si>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</si>
  <si>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</si>
  <si>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</si>
  <si>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</si>
  <si>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</si>
  <si>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</si>
  <si>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</si>
  <si>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</si>
  <si>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</si>
  <si>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</si>
  <si>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</si>
  <si>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</si>
  <si>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</si>
  <si>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</si>
  <si>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</si>
  <si>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</si>
  <si>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</si>
  <si>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</si>
  <si>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</si>
  <si>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</si>
  <si>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</si>
  <si>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</si>
  <si>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</si>
  <si>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</si>
  <si>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</si>
  <si>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</si>
  <si>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</si>
  <si>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</si>
  <si>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</si>
  <si>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</si>
  <si>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</si>
  <si>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</si>
  <si>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</si>
  <si>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</si>
  <si>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</si>
  <si>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</si>
  <si>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</si>
  <si>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</si>
  <si>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</si>
  <si>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</si>
  <si>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</si>
  <si>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</si>
  <si>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</si>
  <si>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</si>
  <si>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</si>
  <si>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</si>
  <si>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</si>
  <si>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</si>
  <si>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</si>
  <si>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</si>
  <si>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</si>
  <si>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</si>
  <si>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</si>
  <si>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</si>
  <si>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</si>
  <si>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</si>
  <si>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</si>
  <si>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</si>
  <si>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</si>
  <si>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</si>
  <si>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</si>
  <si>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</si>
  <si>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</si>
  <si>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</si>
  <si>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</si>
  <si>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</si>
  <si>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</si>
  <si>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</si>
  <si>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</si>
  <si>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</si>
  <si>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</si>
  <si>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</si>
  <si>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</si>
  <si>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</si>
  <si>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</si>
  <si>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</si>
  <si>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</si>
  <si>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</si>
  <si>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</si>
  <si>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</si>
  <si>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</si>
  <si>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</si>
  <si>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</si>
  <si>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</si>
  <si>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</si>
  <si>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</si>
  <si>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</si>
  <si>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</si>
  <si>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</si>
  <si>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</si>
  <si>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</si>
  <si>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</si>
  <si>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</si>
  <si>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</si>
  <si>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</si>
  <si>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</si>
  <si>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</si>
  <si>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</si>
  <si>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</si>
  <si>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</si>
  <si>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</si>
  <si>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</si>
  <si>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</si>
  <si>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</si>
  <si>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</si>
  <si>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</si>
  <si>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</si>
  <si>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</si>
  <si>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</si>
  <si>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</si>
  <si>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</si>
  <si>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</si>
  <si>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</si>
  <si>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</si>
  <si>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</si>
  <si>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</si>
  <si>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</si>
  <si>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</si>
  <si>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</si>
  <si>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</si>
  <si>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</si>
  <si>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</si>
  <si>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</si>
  <si>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</si>
  <si>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</si>
  <si>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</si>
  <si>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</si>
  <si>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</si>
  <si>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</si>
  <si>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</si>
  <si>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</si>
  <si>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</si>
  <si>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</si>
  <si>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</si>
  <si>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</si>
  <si>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</si>
  <si>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</si>
  <si>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</si>
  <si>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</si>
  <si>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</si>
  <si>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</si>
  <si>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</si>
  <si>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</si>
  <si>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</si>
  <si>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</si>
  <si>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</si>
  <si>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</si>
  <si>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</si>
  <si>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</si>
  <si>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</si>
  <si>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</si>
  <si>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</si>
  <si>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</si>
  <si>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</si>
  <si>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</si>
  <si>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</si>
  <si>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</si>
  <si>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</si>
  <si>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</si>
  <si>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</si>
  <si>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</si>
  <si>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</si>
  <si>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</si>
  <si>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</si>
  <si>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</si>
  <si>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</si>
  <si>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</si>
  <si>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</si>
  <si>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</si>
  <si>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</si>
  <si>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</si>
  <si>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</si>
  <si>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</si>
  <si>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</si>
  <si>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</si>
  <si>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</si>
  <si>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</si>
  <si>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</si>
  <si>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</si>
  <si>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</si>
  <si>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</si>
  <si>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</si>
  <si>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</si>
  <si>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</si>
  <si>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</si>
  <si>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</si>
  <si>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</si>
  <si>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</si>
  <si>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</si>
  <si>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</si>
  <si>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</si>
  <si>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</si>
  <si>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</si>
  <si>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</si>
  <si>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</si>
  <si>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</si>
  <si>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</si>
  <si>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</si>
  <si>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</si>
  <si>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</si>
  <si>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</si>
  <si>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</si>
  <si>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</si>
  <si>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</si>
  <si>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</si>
  <si>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</si>
  <si>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</si>
  <si>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</si>
  <si>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</si>
  <si>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</si>
  <si>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</si>
  <si>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</si>
  <si>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</si>
  <si>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</si>
  <si>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</si>
  <si>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</si>
  <si>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</si>
  <si>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</si>
  <si>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</si>
  <si>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</si>
  <si>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</si>
  <si>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</si>
  <si>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</si>
  <si>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</si>
  <si>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</si>
  <si>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</si>
  <si>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</si>
  <si>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</si>
  <si>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</si>
  <si>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</si>
  <si>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</si>
  <si>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</si>
  <si>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</si>
  <si>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</si>
  <si>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</si>
  <si>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</si>
  <si>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</si>
  <si>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</si>
  <si>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</si>
  <si>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</si>
  <si>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</si>
  <si>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</si>
  <si>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</si>
  <si>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</si>
  <si>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</si>
  <si>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</si>
  <si>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</si>
  <si>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</si>
  <si>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</si>
  <si>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</si>
  <si>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</si>
  <si>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</si>
  <si>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</si>
  <si>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</si>
  <si>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</si>
  <si>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</si>
  <si>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</si>
  <si>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</si>
  <si>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</si>
  <si>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</si>
  <si>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</si>
  <si>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</si>
  <si>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</si>
  <si>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</si>
  <si>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</si>
  <si>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</si>
  <si>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</si>
  <si>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</si>
  <si>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</si>
  <si>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</si>
  <si>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</si>
  <si>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</si>
  <si>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</si>
  <si>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</si>
  <si>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</si>
  <si>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</si>
  <si>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</si>
  <si>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</si>
  <si>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</si>
  <si>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</si>
  <si>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</si>
  <si>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</si>
  <si>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</si>
  <si>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</si>
  <si>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</si>
  <si>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</si>
  <si>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</si>
  <si>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</si>
  <si>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</si>
  <si>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</si>
  <si>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</si>
  <si>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</si>
  <si>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</si>
  <si>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</si>
  <si>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</si>
  <si>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</si>
  <si>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</si>
  <si>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</si>
  <si>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</si>
  <si>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</si>
  <si>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</si>
  <si>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</si>
  <si>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</si>
  <si>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</si>
  <si>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</si>
  <si>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</si>
  <si>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</si>
  <si>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</si>
  <si>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</si>
  <si>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</si>
  <si>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</si>
  <si>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</si>
  <si>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</si>
  <si>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</si>
  <si>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</si>
  <si>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</si>
  <si>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</si>
  <si>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</si>
  <si>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</si>
  <si>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</si>
  <si>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</si>
  <si>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</si>
  <si>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</si>
  <si>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</si>
  <si>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</si>
  <si>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</si>
  <si>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</si>
  <si>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</si>
  <si>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</si>
  <si>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</si>
  <si>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</si>
  <si>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</si>
  <si>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</si>
  <si>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</si>
  <si>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</si>
  <si>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</si>
  <si>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</si>
  <si>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</si>
  <si>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</si>
  <si>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</si>
  <si>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</si>
  <si>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</si>
  <si>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</si>
  <si>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</si>
  <si>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</si>
  <si>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</si>
  <si>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</si>
  <si>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</si>
  <si>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</si>
  <si>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</si>
  <si>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</si>
  <si>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</si>
  <si>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</si>
  <si>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</si>
  <si>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</si>
  <si>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</si>
  <si>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</si>
  <si>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</si>
  <si>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</si>
  <si>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</si>
  <si>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</si>
  <si>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</si>
  <si>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</si>
  <si>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</si>
  <si>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</si>
  <si>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</si>
  <si>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</si>
  <si>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</si>
  <si>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</si>
  <si>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</si>
  <si>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</si>
  <si>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</si>
  <si>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</si>
  <si>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</si>
  <si>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</si>
  <si>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</si>
  <si>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</si>
  <si>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</si>
  <si>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</si>
  <si>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</si>
  <si>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</si>
  <si>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</si>
  <si>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</si>
  <si>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</si>
  <si>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</si>
  <si>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</si>
  <si>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</si>
  <si>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</si>
  <si>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</si>
  <si>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</si>
  <si>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</si>
  <si>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</si>
  <si>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</si>
  <si>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</si>
  <si>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</si>
  <si>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</si>
  <si>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</si>
  <si>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</si>
  <si>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</si>
  <si>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</si>
  <si>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</si>
  <si>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</si>
  <si>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</si>
  <si>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</si>
  <si>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</si>
  <si>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</si>
  <si>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</si>
  <si>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</si>
  <si>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</si>
  <si>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</si>
  <si>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</si>
  <si>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</si>
  <si>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</si>
  <si>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</si>
  <si>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</si>
  <si>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</si>
  <si>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</si>
  <si>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</si>
  <si>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</si>
  <si>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</si>
  <si>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</si>
  <si>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</si>
  <si>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</si>
  <si>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</si>
  <si>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</si>
  <si>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</si>
  <si>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</si>
  <si>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</si>
  <si>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</si>
  <si>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</si>
  <si>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</si>
  <si>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</si>
  <si>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</si>
  <si>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</si>
  <si>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</si>
  <si>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</si>
  <si>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</si>
  <si>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</si>
  <si>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</si>
  <si>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</si>
  <si>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</si>
  <si>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</si>
  <si>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</si>
  <si>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</si>
  <si>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</si>
  <si>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</si>
  <si>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</si>
  <si>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</si>
  <si>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</si>
  <si>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</si>
  <si>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</si>
  <si>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</si>
  <si>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</si>
  <si>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</si>
  <si>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</si>
  <si>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</si>
  <si>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</si>
  <si>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</si>
  <si>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</si>
  <si>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</si>
  <si>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</si>
  <si>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</si>
  <si>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</si>
  <si>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</si>
  <si>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</si>
  <si>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</si>
  <si>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</si>
  <si>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</si>
  <si>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</si>
  <si>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</si>
  <si>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</si>
  <si>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</si>
  <si>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</si>
  <si>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</si>
  <si>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</si>
  <si>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</si>
  <si>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</si>
  <si>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</si>
  <si>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</si>
  <si>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</si>
  <si>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</si>
  <si>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</si>
  <si>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</si>
  <si>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</si>
  <si>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</si>
  <si>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</si>
  <si>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</si>
  <si>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</si>
  <si>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</si>
  <si>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</si>
  <si>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</si>
  <si>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</si>
  <si>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</si>
  <si>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</si>
  <si>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</si>
  <si>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</si>
  <si>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</si>
  <si>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</si>
  <si>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</si>
  <si>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</si>
  <si>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</si>
  <si>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</si>
  <si>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</si>
  <si>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</si>
  <si>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</si>
  <si>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</si>
  <si>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</si>
  <si>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</si>
  <si>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</si>
  <si>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</si>
  <si>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</si>
  <si>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</si>
  <si>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</si>
  <si>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</si>
  <si>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</si>
  <si>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</si>
  <si>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</si>
  <si>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</si>
  <si>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</si>
  <si>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</si>
  <si>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</si>
  <si>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</si>
  <si>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</si>
  <si>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</si>
  <si>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</si>
  <si>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</si>
  <si>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</si>
  <si>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</si>
  <si>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</si>
  <si>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</si>
  <si>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</si>
  <si>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</si>
  <si>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</si>
  <si>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</si>
  <si>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</si>
  <si>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</si>
  <si>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</si>
  <si>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</si>
  <si>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</si>
  <si>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</si>
  <si>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</si>
  <si>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</si>
  <si>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</si>
  <si>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</si>
  <si>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</si>
  <si>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</si>
  <si>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</si>
  <si>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</si>
  <si>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</si>
  <si>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</si>
  <si>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</si>
  <si>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</si>
  <si>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</si>
  <si>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</si>
  <si>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</si>
  <si>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</si>
  <si>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</si>
  <si>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</si>
  <si>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</si>
  <si>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</si>
  <si>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</si>
  <si>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</si>
  <si>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</si>
  <si>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</si>
  <si>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</si>
  <si>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</si>
  <si>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</si>
  <si>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</si>
  <si>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</si>
  <si>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</si>
  <si>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</si>
  <si>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</si>
  <si>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</si>
  <si>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</si>
  <si>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</si>
  <si>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</si>
  <si>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</si>
  <si>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</si>
  <si>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</si>
  <si>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</si>
  <si>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</si>
  <si>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</si>
  <si>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</si>
  <si>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</si>
  <si>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</si>
  <si>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</si>
  <si>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</si>
  <si>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</si>
  <si>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</si>
  <si>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</si>
  <si>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</si>
  <si>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</si>
  <si>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</si>
  <si>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</si>
  <si>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</si>
  <si>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</si>
  <si>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</si>
  <si>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</si>
  <si>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</si>
  <si>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</si>
  <si>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</si>
  <si>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</si>
  <si>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</si>
  <si>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</si>
  <si>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</si>
  <si>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</si>
  <si>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</si>
  <si>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</si>
  <si>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</si>
  <si>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</si>
  <si>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</si>
  <si>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</si>
  <si>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</si>
  <si>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</si>
  <si>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</si>
  <si>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</si>
  <si>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</si>
  <si>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</si>
  <si>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</si>
  <si>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</si>
  <si>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</si>
  <si>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</si>
  <si>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</si>
  <si>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</si>
  <si>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</si>
  <si>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</si>
  <si>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</si>
  <si>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</si>
  <si>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</si>
  <si>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</si>
  <si>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</si>
  <si>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</si>
  <si>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</si>
  <si>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</si>
  <si>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</si>
  <si>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</si>
  <si>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</si>
  <si>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</si>
  <si>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</si>
  <si>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</si>
  <si>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</si>
  <si>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</si>
  <si>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</si>
  <si>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</si>
  <si>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</si>
  <si>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</si>
  <si>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</si>
  <si>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</si>
  <si>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</si>
  <si>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</si>
  <si>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</si>
  <si>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</si>
  <si>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</si>
  <si>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</si>
  <si>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</si>
  <si>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</si>
  <si>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</si>
  <si>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</si>
  <si>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</si>
  <si>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</si>
  <si>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</si>
  <si>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</si>
  <si>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</si>
  <si>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</si>
  <si>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</si>
  <si>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</si>
  <si>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</si>
  <si>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</si>
  <si>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</si>
  <si>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</si>
  <si>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</si>
  <si>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</si>
  <si>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</si>
  <si>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</si>
  <si>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</si>
  <si>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</si>
  <si>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</si>
  <si>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</si>
  <si>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</si>
  <si>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</si>
  <si>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</si>
  <si>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</si>
  <si>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</si>
  <si>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</si>
  <si>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</si>
  <si>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</si>
  <si>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</si>
  <si>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</si>
  <si>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</si>
  <si>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</si>
  <si>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</si>
  <si>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</si>
  <si>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</si>
  <si>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</si>
  <si>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</si>
  <si>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</si>
  <si>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</si>
  <si>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</si>
  <si>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</si>
  <si>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</si>
  <si>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</si>
  <si>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</si>
  <si>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</si>
  <si>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</si>
  <si>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</si>
  <si>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</si>
  <si>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</si>
  <si>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</si>
  <si>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</si>
  <si>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</si>
  <si>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</si>
  <si>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</si>
  <si>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</si>
  <si>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</si>
  <si>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</si>
  <si>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</si>
  <si>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</si>
  <si>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</si>
  <si>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</si>
  <si>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</si>
  <si>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</si>
  <si>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</si>
  <si>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</si>
  <si>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</si>
  <si>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</si>
  <si>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</si>
  <si>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</si>
  <si>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</si>
  <si>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</si>
  <si>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</si>
  <si>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</si>
  <si>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</si>
  <si>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</si>
  <si>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</si>
  <si>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</si>
  <si>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</si>
  <si>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</si>
  <si>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</si>
  <si>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</si>
  <si>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</si>
  <si>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</si>
  <si>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</si>
  <si>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</si>
  <si>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</si>
  <si>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</si>
  <si>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</si>
  <si>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</si>
  <si>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</si>
  <si>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</si>
  <si>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</si>
  <si>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</si>
  <si>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</si>
  <si>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</si>
  <si>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</si>
  <si>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</si>
  <si>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</si>
  <si>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</si>
  <si>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</si>
  <si>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</si>
  <si>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</si>
  <si>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</si>
  <si>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</si>
  <si>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</si>
  <si>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</si>
  <si>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</si>
  <si>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</si>
  <si>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</si>
  <si>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</si>
  <si>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</si>
  <si>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</si>
  <si>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</si>
  <si>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</si>
  <si>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</si>
  <si>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</si>
  <si>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</si>
  <si>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</si>
  <si>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</si>
  <si>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</si>
  <si>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</si>
  <si>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</si>
  <si>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</si>
  <si>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</si>
  <si>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</si>
  <si>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</si>
  <si>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</si>
  <si>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</si>
  <si>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</si>
  <si>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</si>
  <si>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</si>
  <si>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</si>
  <si>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</si>
  <si>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</si>
  <si>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</si>
  <si>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</si>
  <si>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</si>
  <si>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</si>
  <si>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</si>
  <si>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</si>
  <si>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</si>
  <si>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</si>
  <si>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</si>
  <si>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</si>
  <si>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</si>
  <si>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</si>
  <si>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</si>
  <si>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</si>
  <si>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</si>
  <si>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</si>
  <si>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</si>
  <si>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</si>
  <si>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</si>
  <si>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</si>
  <si>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</si>
  <si>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</si>
  <si>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</si>
  <si>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</si>
  <si>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</si>
  <si>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</si>
  <si>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</si>
  <si>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</si>
  <si>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</si>
  <si>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</si>
  <si>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</si>
  <si>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</si>
  <si>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</si>
  <si>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</si>
  <si>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</si>
  <si>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</si>
  <si>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</si>
  <si>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</si>
  <si>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</si>
  <si>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</si>
  <si>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</si>
  <si>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</si>
  <si>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</si>
  <si>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</si>
  <si>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</si>
  <si>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</si>
  <si>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</si>
  <si>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</si>
  <si>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</si>
  <si>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</si>
  <si>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</si>
  <si>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</si>
  <si>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</si>
  <si>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</si>
  <si>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</si>
  <si>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</si>
  <si>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</si>
  <si>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</si>
  <si>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</si>
  <si>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</si>
  <si>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</si>
  <si>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</si>
  <si>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</si>
  <si>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</si>
  <si>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</si>
  <si>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</si>
  <si>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</si>
  <si>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</si>
  <si>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</si>
  <si>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</si>
  <si>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</si>
  <si>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</si>
  <si>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</si>
  <si>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</si>
  <si>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</si>
  <si>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</si>
  <si>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</si>
  <si>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</si>
  <si>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</si>
  <si>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</si>
  <si>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</si>
  <si>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</si>
  <si>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</si>
  <si>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</si>
  <si>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</si>
  <si>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</si>
  <si>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</si>
  <si>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</si>
  <si>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</si>
  <si>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</si>
  <si>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</si>
  <si>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</si>
  <si>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</si>
  <si>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</si>
  <si>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</si>
  <si>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</si>
  <si>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</si>
  <si>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</si>
  <si>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</si>
  <si>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</si>
  <si>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</si>
  <si>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</si>
  <si>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</si>
  <si>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</si>
  <si>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</si>
  <si>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</si>
  <si>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</si>
  <si>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</si>
  <si>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</si>
  <si>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</si>
  <si>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</si>
  <si>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</si>
  <si>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</si>
  <si>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</si>
  <si>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</si>
  <si>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</si>
  <si>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</si>
  <si>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</si>
  <si>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</si>
  <si>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</si>
  <si>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</si>
  <si>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</si>
  <si>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</si>
  <si>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</si>
  <si>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</si>
  <si>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</si>
  <si>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</si>
  <si>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</si>
  <si>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</si>
  <si>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</si>
  <si>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</si>
  <si>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</si>
  <si>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</si>
  <si>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</si>
  <si>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</si>
  <si>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</si>
  <si>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</si>
  <si>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</si>
  <si>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</si>
  <si>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</si>
  <si>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</si>
  <si>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</si>
  <si>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</si>
  <si>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</si>
  <si>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</si>
  <si>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</si>
  <si>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</si>
  <si>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</si>
  <si>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</si>
  <si>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</si>
  <si>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</si>
  <si>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</si>
  <si>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</si>
  <si>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</si>
  <si>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</si>
  <si>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</si>
  <si>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</si>
  <si>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</si>
  <si>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</si>
  <si>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</si>
  <si>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</si>
  <si>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</si>
  <si>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</si>
  <si>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</si>
  <si>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</si>
  <si>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</si>
  <si>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</si>
  <si>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</si>
  <si>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</si>
  <si>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</si>
  <si>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</si>
  <si>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</si>
  <si>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</si>
  <si>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</si>
  <si>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</si>
  <si>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</si>
  <si>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</si>
  <si>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</si>
  <si>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</si>
  <si>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</si>
  <si>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</si>
  <si>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</si>
  <si>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</si>
  <si>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</si>
  <si>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</si>
  <si>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</si>
  <si>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</si>
  <si>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</si>
  <si>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</si>
  <si>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</si>
  <si>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</si>
  <si>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</si>
  <si>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</si>
  <si>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</si>
  <si>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</si>
  <si>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</si>
  <si>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</si>
  <si>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</si>
  <si>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</si>
  <si>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</si>
  <si>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</si>
  <si>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</si>
  <si>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</si>
  <si>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</si>
  <si>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</si>
  <si>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</si>
  <si>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</si>
  <si>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</si>
  <si>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</si>
  <si>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</si>
  <si>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</si>
  <si>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</si>
  <si>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</si>
  <si>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</si>
  <si>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</si>
  <si>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</si>
  <si>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</si>
  <si>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</si>
  <si>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</si>
  <si>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</si>
  <si>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</si>
  <si>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</si>
  <si>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</si>
  <si>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</si>
  <si>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</si>
  <si>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</si>
  <si>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</si>
  <si>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</si>
  <si>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</si>
  <si>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</si>
  <si>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</si>
  <si>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</si>
  <si>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</si>
  <si>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</si>
  <si>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</si>
  <si>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</si>
  <si>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</si>
  <si>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</si>
  <si>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</si>
  <si>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</si>
  <si>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</si>
  <si>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</si>
  <si>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</si>
  <si>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</si>
  <si>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</si>
  <si>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</si>
  <si>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</si>
  <si>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</si>
  <si>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</si>
  <si>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</si>
  <si>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</si>
  <si>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</si>
  <si>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</si>
  <si>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</si>
  <si>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</si>
  <si>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</si>
  <si>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</si>
  <si>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</si>
  <si>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</si>
  <si>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</si>
  <si>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</si>
  <si>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</si>
  <si>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</si>
  <si>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</si>
  <si>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</si>
  <si>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</si>
  <si>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</si>
  <si>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</si>
  <si>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</si>
  <si>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</si>
  <si>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</si>
  <si>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</si>
  <si>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</si>
  <si>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</si>
  <si>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</si>
  <si>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</si>
  <si>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</si>
  <si>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</si>
  <si>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</si>
  <si>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</si>
  <si>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</si>
  <si>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</si>
  <si>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</si>
  <si>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</si>
  <si>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</si>
  <si>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</si>
  <si>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</si>
  <si>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</si>
  <si>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</si>
  <si>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</si>
  <si>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</si>
  <si>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</si>
  <si>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</si>
  <si>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</si>
  <si>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</si>
  <si>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</si>
  <si>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</si>
  <si>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</si>
  <si>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</si>
  <si>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</si>
  <si>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</si>
  <si>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</si>
  <si>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</si>
  <si>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</si>
  <si>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</si>
  <si>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</si>
  <si>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</si>
  <si>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</si>
  <si>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</si>
  <si>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</si>
  <si>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</si>
  <si>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</si>
  <si>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</si>
  <si>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</si>
  <si>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</si>
  <si>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</si>
  <si>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</si>
  <si>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</si>
  <si>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</si>
  <si>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</si>
  <si>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</si>
  <si>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</si>
  <si>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</si>
  <si>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</si>
  <si>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</si>
  <si>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</si>
  <si>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</si>
  <si>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</si>
  <si>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</si>
  <si>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</si>
  <si>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</si>
  <si>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</si>
  <si>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</si>
  <si>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</si>
  <si>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</si>
  <si>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</si>
  <si>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</si>
  <si>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</si>
  <si>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</si>
  <si>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</si>
  <si>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</si>
  <si>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</si>
  <si>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</si>
  <si>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</si>
  <si>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</si>
  <si>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</si>
  <si>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</si>
  <si>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</si>
  <si>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</si>
  <si>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</si>
  <si>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</si>
  <si>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</si>
  <si>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</si>
  <si>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</si>
  <si>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</si>
  <si>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</si>
  <si>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</si>
  <si>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</si>
  <si>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</si>
  <si>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</si>
  <si>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</si>
  <si>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</si>
  <si>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</si>
  <si>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</si>
  <si>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</si>
  <si>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</si>
  <si>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</si>
  <si>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</si>
  <si>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</si>
  <si>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</si>
  <si>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</si>
  <si>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</si>
  <si>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</si>
  <si>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</si>
  <si>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</si>
  <si>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</si>
  <si>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</si>
  <si>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</si>
  <si>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</si>
  <si>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</si>
  <si>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</si>
  <si>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</si>
  <si>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</si>
  <si>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</si>
  <si>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</si>
  <si>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</si>
  <si>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</si>
  <si>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</si>
  <si>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</si>
  <si>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</si>
  <si>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</si>
  <si>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</si>
  <si>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</si>
  <si>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</si>
  <si>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</si>
  <si>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</si>
  <si>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</si>
  <si>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</si>
  <si>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</si>
  <si>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</si>
  <si>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</si>
  <si>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</si>
  <si>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</si>
  <si>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</si>
  <si>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</si>
  <si>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</si>
  <si>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</si>
  <si>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</si>
  <si>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</si>
  <si>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</si>
  <si>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</si>
  <si>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</si>
  <si>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</si>
  <si>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</si>
  <si>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</si>
  <si>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</si>
  <si>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</si>
  <si>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</si>
  <si>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</si>
  <si>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</si>
  <si>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</si>
  <si>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</si>
  <si>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</si>
  <si>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</si>
  <si>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</si>
  <si>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</si>
  <si>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</si>
  <si>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</si>
  <si>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</si>
  <si>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</si>
  <si>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</si>
  <si>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</si>
  <si>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</si>
  <si>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</si>
  <si>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</si>
  <si>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</si>
  <si>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</si>
  <si>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</si>
  <si>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</si>
  <si>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</si>
  <si>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</si>
  <si>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</si>
  <si>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</si>
  <si>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</si>
  <si>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</si>
  <si>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</si>
  <si>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</si>
  <si>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</si>
  <si>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</si>
  <si>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</si>
  <si>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</si>
  <si>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</si>
  <si>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</si>
  <si>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</si>
  <si>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</si>
  <si>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</si>
  <si>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</si>
  <si>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</si>
  <si>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</si>
  <si>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</si>
  <si>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</si>
  <si>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</si>
  <si>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</si>
  <si>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</si>
  <si>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</si>
  <si>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</si>
  <si>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</si>
  <si>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</si>
  <si>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</si>
  <si>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</si>
  <si>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</si>
  <si>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</si>
  <si>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</si>
  <si>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</si>
  <si>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</si>
  <si>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</si>
  <si>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</si>
  <si>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</si>
  <si>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</si>
  <si>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</si>
  <si>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</si>
  <si>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</si>
  <si>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</si>
  <si>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</si>
  <si>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</si>
  <si>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</si>
  <si>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</si>
  <si>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</si>
  <si>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</si>
  <si>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</si>
  <si>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</si>
  <si>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</si>
  <si>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</si>
  <si>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</si>
  <si>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</si>
  <si>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</si>
  <si>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</si>
  <si>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</si>
  <si>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</si>
  <si>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</si>
  <si>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</si>
  <si>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</si>
  <si>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</si>
  <si>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</si>
  <si>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</si>
  <si>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</si>
  <si>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</si>
  <si>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</si>
  <si>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</si>
  <si>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</si>
  <si>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</si>
  <si>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</si>
  <si>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</si>
  <si>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</si>
  <si>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</si>
  <si>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</si>
  <si>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</si>
  <si>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</si>
  <si>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</si>
  <si>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</si>
  <si>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</si>
  <si>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</si>
  <si>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</si>
  <si>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</si>
  <si>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</si>
  <si>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</si>
  <si>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</si>
  <si>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</si>
  <si>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</si>
  <si>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</si>
  <si>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</si>
  <si>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</si>
  <si>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</si>
  <si>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</si>
  <si>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</si>
  <si>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</si>
  <si>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</si>
  <si>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</si>
  <si>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</si>
  <si>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</si>
  <si>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</si>
  <si>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</si>
  <si>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</si>
  <si>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</si>
  <si>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</si>
  <si>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</si>
  <si>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</si>
  <si>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</si>
  <si>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</si>
  <si>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</si>
  <si>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</si>
  <si>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</si>
  <si>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</si>
  <si>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</si>
  <si>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</si>
  <si>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</si>
  <si>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</si>
  <si>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</si>
  <si>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</si>
  <si>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</si>
  <si>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</si>
  <si>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</si>
  <si>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</si>
  <si>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</si>
  <si>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</si>
  <si>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</si>
  <si>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</si>
  <si>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</si>
  <si>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</si>
  <si>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</si>
  <si>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</si>
  <si>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</si>
  <si>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</si>
  <si>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</si>
  <si>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</si>
  <si>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</si>
  <si>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</si>
  <si>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</si>
  <si>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</si>
  <si>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</si>
  <si>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</si>
  <si>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</si>
  <si>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</si>
  <si>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</si>
  <si>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</si>
  <si>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</si>
  <si>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</si>
  <si>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</si>
  <si>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</si>
  <si>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</si>
  <si>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</si>
  <si>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</si>
  <si>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</si>
  <si>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</si>
  <si>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</si>
  <si>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</si>
  <si>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</si>
  <si>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</si>
  <si>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</si>
  <si>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</si>
  <si>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</si>
  <si>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</si>
  <si>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</si>
  <si>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</si>
  <si>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</si>
  <si>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</si>
  <si>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</si>
  <si>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</si>
  <si>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</si>
  <si>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</si>
  <si>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</si>
  <si>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</si>
  <si>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</si>
  <si>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</si>
  <si>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</si>
  <si>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</si>
  <si>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</si>
  <si>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</si>
  <si>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</si>
  <si>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</si>
  <si>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</si>
  <si>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</si>
  <si>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</si>
  <si>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</si>
  <si>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</si>
  <si>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</si>
  <si>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</si>
  <si>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</si>
  <si>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</si>
  <si>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</si>
  <si>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</si>
  <si>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</si>
  <si>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</si>
  <si>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</si>
  <si>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</si>
  <si>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</si>
  <si>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</si>
  <si>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</si>
  <si>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</si>
  <si>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</si>
  <si>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</si>
  <si>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</si>
  <si>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</si>
  <si>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</si>
  <si>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</si>
  <si>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</si>
  <si>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</si>
  <si>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</si>
  <si>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</si>
  <si>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</si>
  <si>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</si>
  <si>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</si>
  <si>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</si>
  <si>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</si>
  <si>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</si>
  <si>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</si>
  <si>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</si>
  <si>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</si>
  <si>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</si>
  <si>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</si>
  <si>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</si>
  <si>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</si>
  <si>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</si>
  <si>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</si>
  <si>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</si>
  <si>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</si>
  <si>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</si>
  <si>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</si>
  <si>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</si>
  <si>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</si>
  <si>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</si>
  <si>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</si>
  <si>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</si>
  <si>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</si>
  <si>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</si>
  <si>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</si>
  <si>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</si>
  <si>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</si>
  <si>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</si>
  <si>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</si>
  <si>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</si>
  <si>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</si>
  <si>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</si>
  <si>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</si>
  <si>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</si>
  <si>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</si>
  <si>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</si>
  <si>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</si>
  <si>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</si>
  <si>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</si>
  <si>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</si>
  <si>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</si>
  <si>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</si>
  <si>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</si>
  <si>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</si>
  <si>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</si>
  <si>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</si>
  <si>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</si>
  <si>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</si>
  <si>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</si>
  <si>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</si>
  <si>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</si>
  <si>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</si>
  <si>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</si>
  <si>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</si>
  <si>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</si>
  <si>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</si>
  <si>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</si>
  <si>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</si>
  <si>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</si>
  <si>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</si>
  <si>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</si>
  <si>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</si>
  <si>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</si>
  <si>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</si>
  <si>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</si>
  <si>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</si>
  <si>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</si>
  <si>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</si>
  <si>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</si>
  <si>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</si>
  <si>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</si>
  <si>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</si>
  <si>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</si>
  <si>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</si>
  <si>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</si>
  <si>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</si>
  <si>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</si>
  <si>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</si>
  <si>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</si>
  <si>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</si>
  <si>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</si>
  <si>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</si>
  <si>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</si>
  <si>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</si>
  <si>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</si>
  <si>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</si>
  <si>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</si>
  <si>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</si>
  <si>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</si>
  <si>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</si>
  <si>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</si>
  <si>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</si>
  <si>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</si>
  <si>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</si>
  <si>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</si>
  <si>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</si>
  <si>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</si>
  <si>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</si>
  <si>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</si>
  <si>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</si>
  <si>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</si>
  <si>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</si>
  <si>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</si>
  <si>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</si>
  <si>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</si>
  <si>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</si>
  <si>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</si>
  <si>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</si>
  <si>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</si>
  <si>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</si>
  <si>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</si>
  <si>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</si>
  <si>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</si>
  <si>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</si>
  <si>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</si>
  <si>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</si>
  <si>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</si>
  <si>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</si>
  <si>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</si>
  <si>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</si>
  <si>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</si>
  <si>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</si>
  <si>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</si>
  <si>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</si>
  <si>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</si>
  <si>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</si>
  <si>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</si>
  <si>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</si>
  <si>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</si>
  <si>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</si>
  <si>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</si>
  <si>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</si>
  <si>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</si>
  <si>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</si>
  <si>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</si>
  <si>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</si>
  <si>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</si>
  <si>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</si>
  <si>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</si>
  <si>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</si>
  <si>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</si>
  <si>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</si>
  <si>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</si>
  <si>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</si>
  <si>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</si>
  <si>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</si>
  <si>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</si>
  <si>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</si>
  <si>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</si>
  <si>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</si>
  <si>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</si>
  <si>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</si>
  <si>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</si>
  <si>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</si>
  <si>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</si>
  <si>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</si>
  <si>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</si>
  <si>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</si>
  <si>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</si>
  <si>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</si>
  <si>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</si>
  <si>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</si>
  <si>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</si>
  <si>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</si>
  <si>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</si>
  <si>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</si>
  <si>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</si>
  <si>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</si>
  <si>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</si>
  <si>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</si>
  <si>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</si>
  <si>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</si>
  <si>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</si>
  <si>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</si>
  <si>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</si>
  <si>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</si>
  <si>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</si>
  <si>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</si>
  <si>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</si>
  <si>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</si>
  <si>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</si>
  <si>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</si>
  <si>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</si>
  <si>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</si>
  <si>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</si>
  <si>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</si>
  <si>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</si>
  <si>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</si>
  <si>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</si>
  <si>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</si>
  <si>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</si>
  <si>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</si>
  <si>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</si>
  <si>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</si>
  <si>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</si>
  <si>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</si>
  <si>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</si>
  <si>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</si>
  <si>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</si>
  <si>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</si>
  <si>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</si>
  <si>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</si>
  <si>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</si>
  <si>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</si>
  <si>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</si>
  <si>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</si>
  <si>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</si>
  <si>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</si>
  <si>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</si>
  <si>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</si>
  <si>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</si>
  <si>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</si>
  <si>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</si>
  <si>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</si>
  <si>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</si>
  <si>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</si>
  <si>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</si>
  <si>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</si>
  <si>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</si>
  <si>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</si>
  <si>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</si>
  <si>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</si>
  <si>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</si>
  <si>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</si>
  <si>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</si>
  <si>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</si>
  <si>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</si>
  <si>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</si>
  <si>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</si>
  <si>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</si>
  <si>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</si>
  <si>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</si>
  <si>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</si>
  <si>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</si>
  <si>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</si>
  <si>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</si>
  <si>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</si>
  <si>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</si>
  <si>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</si>
  <si>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</si>
  <si>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</si>
  <si>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</si>
  <si>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</si>
  <si>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</si>
  <si>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</si>
  <si>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</si>
  <si>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</si>
  <si>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</si>
  <si>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</si>
  <si>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</si>
  <si>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</si>
  <si>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</si>
  <si>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</si>
  <si>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</si>
  <si>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</si>
  <si>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</si>
  <si>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</si>
  <si>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</si>
  <si>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</si>
  <si>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</si>
  <si>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</si>
  <si>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</si>
  <si>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</si>
  <si>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</si>
  <si>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</si>
  <si>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</si>
  <si>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</si>
  <si>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</si>
  <si>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</si>
  <si>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</si>
  <si>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</si>
  <si>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</si>
  <si>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</si>
  <si>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</si>
  <si>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</si>
  <si>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</si>
  <si>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</si>
  <si>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</si>
  <si>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</si>
  <si>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</si>
  <si>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</si>
  <si>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</si>
  <si>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</si>
  <si>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</si>
  <si>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</si>
  <si>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</si>
  <si>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</si>
  <si>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</si>
  <si>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</si>
  <si>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</si>
  <si>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</si>
  <si>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</si>
  <si>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</si>
  <si>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</si>
  <si>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</si>
  <si>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</si>
  <si>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</si>
  <si>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</si>
  <si>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</si>
  <si>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</si>
  <si>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</si>
  <si>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</si>
  <si>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</si>
  <si>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</si>
  <si>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</si>
  <si>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</si>
  <si>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</si>
  <si>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</si>
  <si>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</si>
  <si>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</si>
  <si>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</si>
  <si>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</si>
  <si>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</si>
  <si>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</si>
  <si>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</si>
  <si>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</si>
  <si>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</si>
  <si>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</si>
  <si>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</si>
  <si>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</si>
  <si>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</si>
  <si>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</si>
  <si>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</si>
  <si>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</si>
  <si>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</si>
  <si>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</si>
  <si>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</si>
  <si>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</si>
  <si>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</si>
  <si>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</si>
  <si>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</si>
  <si>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</si>
  <si>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</si>
  <si>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</si>
  <si>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</si>
  <si>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</si>
  <si>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</si>
  <si>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</si>
  <si>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</si>
  <si>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</si>
  <si>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</si>
  <si>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</si>
  <si>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</si>
  <si>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</si>
  <si>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</si>
  <si>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</si>
  <si>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</si>
  <si>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</si>
  <si>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</si>
  <si>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</si>
  <si>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</si>
  <si>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</si>
  <si>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</si>
  <si>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</si>
  <si>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</si>
  <si>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</si>
  <si>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</si>
  <si>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</si>
  <si>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</si>
  <si>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</si>
  <si>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</si>
  <si>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</si>
  <si>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</si>
  <si>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</si>
  <si>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</si>
  <si>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</si>
  <si>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</si>
  <si>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</si>
  <si>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</si>
  <si>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</si>
  <si>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</si>
  <si>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</si>
  <si>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</si>
  <si>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</si>
  <si>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</si>
  <si>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</si>
  <si>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</si>
  <si>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</si>
  <si>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</si>
  <si>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</si>
  <si>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</si>
  <si>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</si>
  <si>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</si>
  <si>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</si>
  <si>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</si>
  <si>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</si>
  <si>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</si>
  <si>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</si>
  <si>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</si>
  <si>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</si>
  <si>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</si>
  <si>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</si>
  <si>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</si>
  <si>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</si>
  <si>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</si>
  <si>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</si>
  <si>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</si>
  <si>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</si>
  <si>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</si>
  <si>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</si>
  <si>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</si>
  <si>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</si>
  <si>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</si>
  <si>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</si>
  <si>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</si>
  <si>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</si>
  <si>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</si>
  <si>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</si>
  <si>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</si>
  <si>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</si>
  <si>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</si>
  <si>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</si>
  <si>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</si>
  <si>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</si>
  <si>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</si>
  <si>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</si>
  <si>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</si>
  <si>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</si>
  <si>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</si>
  <si>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</si>
  <si>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</si>
  <si>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</si>
  <si>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</si>
  <si>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</si>
  <si>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</si>
  <si>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</si>
  <si>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</si>
  <si>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</si>
  <si>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</si>
  <si>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</si>
  <si>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</si>
  <si>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</si>
  <si>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</si>
  <si>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</si>
  <si>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</si>
  <si>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</si>
  <si>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</si>
  <si>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</si>
  <si>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</si>
  <si>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</si>
  <si>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</si>
  <si>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</si>
  <si>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</si>
  <si>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</si>
  <si>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</si>
  <si>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</si>
  <si>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</si>
  <si>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</si>
  <si>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</si>
  <si>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</si>
  <si>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</si>
  <si>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</si>
  <si>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</si>
  <si>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</si>
  <si>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</si>
  <si>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</si>
  <si>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</si>
  <si>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</si>
  <si>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</si>
  <si>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</si>
  <si>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</si>
  <si>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</si>
  <si>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</si>
  <si>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</si>
  <si>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</si>
  <si>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</si>
  <si>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</si>
  <si>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</si>
  <si>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</si>
  <si>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</si>
  <si>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</si>
  <si>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</si>
  <si>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</si>
  <si>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</si>
  <si>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</si>
  <si>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</si>
  <si>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</si>
  <si>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</si>
  <si>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</si>
  <si>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</si>
  <si>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</si>
  <si>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</si>
  <si>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</si>
  <si>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</si>
  <si>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</si>
  <si>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</si>
  <si>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</si>
  <si>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</si>
  <si>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</si>
  <si>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</si>
  <si>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</si>
  <si>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</si>
  <si>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</si>
  <si>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</si>
  <si>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</si>
  <si>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</si>
  <si>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</si>
  <si>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</si>
  <si>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</si>
  <si>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</si>
  <si>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</si>
  <si>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</si>
  <si>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</si>
  <si>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</si>
  <si>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</si>
  <si>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</si>
  <si>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</si>
  <si>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</si>
  <si>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</si>
  <si>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</si>
  <si>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</si>
  <si>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</si>
  <si>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</si>
  <si>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</si>
  <si>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</si>
  <si>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</si>
  <si>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</si>
  <si>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</si>
  <si>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</si>
  <si>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</si>
  <si>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</si>
  <si>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</si>
  <si>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</si>
  <si>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</si>
  <si>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</si>
  <si>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</si>
  <si>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</si>
  <si>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</si>
  <si>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</si>
  <si>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</si>
  <si>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</si>
  <si>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</si>
  <si>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</si>
  <si>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</si>
  <si>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</si>
  <si>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</si>
  <si>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</si>
  <si>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</si>
  <si>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</si>
  <si>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</si>
  <si>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</si>
  <si>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</si>
  <si>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</si>
  <si>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</si>
  <si>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</si>
  <si>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</si>
  <si>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</si>
  <si>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</si>
  <si>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</si>
  <si>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</si>
  <si>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</si>
  <si>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</si>
  <si>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</si>
  <si>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</si>
  <si>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</si>
  <si>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</si>
  <si>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</si>
  <si>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</si>
  <si>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</si>
  <si>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</si>
  <si>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</si>
  <si>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</si>
  <si>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</si>
  <si>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</si>
  <si>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</si>
  <si>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</si>
  <si>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</si>
  <si>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</si>
  <si>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</si>
  <si>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</si>
  <si>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</si>
  <si>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</si>
  <si>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</si>
  <si>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</si>
  <si>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</si>
  <si>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</si>
  <si>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</si>
  <si>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</si>
  <si>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</si>
  <si>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</si>
  <si>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</si>
  <si>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</si>
  <si>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</si>
  <si>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</si>
  <si>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</si>
  <si>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</si>
  <si>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</si>
  <si>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</si>
  <si>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</si>
  <si>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</si>
  <si>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</si>
  <si>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</si>
  <si>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</si>
  <si>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</si>
  <si>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</si>
  <si>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</si>
  <si>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</si>
  <si>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</si>
  <si>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</si>
  <si>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</si>
  <si>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</si>
  <si>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</si>
  <si>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</si>
  <si>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</si>
  <si>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</si>
  <si>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</si>
  <si>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</si>
  <si>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</si>
  <si>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</si>
  <si>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</si>
  <si>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</si>
  <si>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</si>
  <si>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</si>
  <si>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</si>
  <si>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</si>
  <si>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</si>
  <si>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</si>
  <si>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</si>
  <si>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</si>
  <si>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</si>
  <si>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</si>
  <si>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</si>
  <si>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</si>
  <si>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</si>
  <si>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</si>
  <si>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</si>
  <si>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</si>
  <si>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</si>
  <si>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</si>
  <si>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</si>
  <si>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</si>
  <si>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</si>
  <si>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</si>
  <si>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</si>
  <si>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</si>
  <si>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</si>
  <si>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</si>
  <si>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</si>
  <si>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</si>
  <si>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</si>
  <si>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</si>
  <si>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</si>
  <si>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</si>
  <si>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</si>
  <si>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</si>
  <si>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</si>
  <si>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</si>
  <si>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</si>
  <si>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</si>
  <si>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</si>
  <si>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</si>
  <si>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</si>
  <si>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</si>
  <si>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</si>
  <si>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</si>
  <si>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</si>
  <si>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</si>
  <si>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</si>
  <si>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</si>
  <si>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</si>
  <si>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</si>
  <si>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</si>
  <si>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</si>
  <si>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</si>
  <si>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</si>
  <si>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</si>
  <si>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</si>
  <si>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</si>
  <si>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</si>
  <si>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</si>
  <si>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</si>
  <si>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</si>
  <si>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</si>
  <si>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</si>
  <si>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</si>
  <si>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</si>
  <si>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</si>
  <si>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</si>
  <si>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</si>
  <si>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</si>
  <si>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</si>
  <si>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</si>
  <si>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</si>
  <si>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</si>
  <si>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</si>
  <si>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</si>
  <si>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</si>
  <si>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</si>
  <si>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</si>
  <si>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</si>
  <si>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</si>
  <si>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</si>
  <si>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</si>
  <si>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</si>
  <si>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</si>
  <si>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</si>
  <si>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</si>
  <si>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</si>
  <si>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</si>
  <si>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</si>
  <si>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</si>
  <si>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</si>
  <si>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</si>
  <si>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</si>
  <si>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</si>
  <si>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</si>
  <si>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</si>
  <si>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</si>
  <si>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</si>
  <si>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</si>
  <si>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</si>
  <si>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</si>
  <si>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</si>
  <si>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</si>
  <si>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</si>
  <si>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</si>
  <si>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</si>
  <si>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</si>
  <si>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</si>
  <si>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</si>
  <si>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</si>
  <si>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</si>
  <si>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</si>
  <si>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</si>
  <si>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</si>
  <si>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</si>
  <si>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</si>
  <si>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</si>
  <si>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</si>
  <si>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</si>
  <si>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</si>
  <si>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</si>
  <si>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</si>
  <si>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</si>
  <si>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</si>
  <si>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</si>
  <si>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</si>
  <si>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</si>
  <si>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</si>
  <si>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</si>
  <si>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</si>
  <si>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</si>
  <si>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</si>
  <si>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</si>
  <si>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</si>
  <si>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</si>
  <si>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</si>
  <si>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</si>
  <si>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</si>
  <si>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</si>
  <si>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</si>
  <si>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</si>
  <si>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</si>
  <si>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</si>
  <si>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</si>
  <si>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</si>
  <si>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</si>
  <si>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</si>
  <si>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</si>
  <si>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</si>
  <si>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</si>
  <si>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</si>
  <si>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</si>
  <si>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</si>
  <si>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</si>
  <si>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</si>
  <si>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</si>
  <si>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</si>
  <si>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</si>
  <si>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</si>
  <si>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</si>
  <si>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</si>
  <si>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</si>
  <si>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</si>
  <si>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</si>
  <si>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</si>
  <si>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</si>
  <si>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</si>
  <si>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</si>
  <si>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</si>
  <si>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</si>
  <si>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</si>
  <si>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</si>
  <si>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</si>
  <si>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</si>
  <si>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</si>
  <si>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</si>
  <si>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</si>
  <si>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</si>
  <si>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</si>
  <si>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</si>
  <si>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</si>
  <si>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</si>
  <si>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</si>
  <si>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</si>
  <si>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</si>
  <si>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</si>
  <si>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</si>
  <si>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</si>
  <si>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</si>
  <si>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</si>
  <si>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</si>
  <si>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</si>
  <si>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</si>
  <si>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</si>
  <si>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</si>
  <si>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</si>
  <si>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</si>
  <si>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</si>
  <si>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</si>
  <si>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</si>
  <si>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</si>
  <si>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</si>
  <si>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</si>
  <si>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</si>
  <si>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</si>
  <si>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</si>
  <si>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</si>
  <si>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</si>
  <si>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</si>
  <si>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</si>
  <si>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</si>
  <si>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</si>
  <si>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</si>
  <si>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</si>
  <si>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</si>
  <si>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</si>
  <si>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</si>
  <si>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</si>
  <si>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</si>
  <si>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</si>
  <si>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</si>
  <si>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</si>
  <si>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</si>
  <si>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</si>
  <si>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</si>
  <si>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</si>
  <si>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</si>
  <si>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</si>
  <si>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</si>
  <si>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</si>
  <si>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</si>
  <si>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</si>
  <si>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</si>
  <si>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</si>
  <si>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</si>
  <si>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</si>
  <si>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</si>
  <si>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</si>
  <si>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</si>
  <si>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</si>
  <si>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</si>
  <si>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</si>
  <si>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</si>
  <si>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</si>
  <si>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</si>
  <si>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</si>
  <si>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</si>
  <si>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</si>
  <si>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</si>
  <si>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</si>
  <si>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</si>
  <si>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</si>
  <si>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</si>
  <si>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</si>
  <si>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</si>
  <si>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</si>
  <si>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</si>
  <si>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</si>
  <si>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</si>
  <si>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</si>
  <si>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</si>
  <si>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</si>
  <si>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</si>
  <si>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</si>
  <si>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</si>
  <si>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</si>
  <si>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</si>
  <si>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</si>
  <si>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</si>
  <si>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</si>
  <si>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</si>
  <si>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</si>
  <si>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</si>
  <si>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</si>
  <si>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</si>
  <si>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</si>
  <si>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</si>
  <si>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</si>
  <si>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</si>
  <si>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</si>
  <si>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</si>
  <si>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</si>
  <si>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</si>
  <si>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</si>
  <si>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</si>
  <si>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</si>
  <si>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</si>
  <si>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</si>
  <si>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</si>
  <si>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</si>
  <si>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</si>
  <si>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</si>
  <si>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</si>
  <si>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</si>
  <si>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</si>
  <si>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</si>
  <si>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</si>
  <si>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</si>
  <si>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</si>
  <si>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</si>
  <si>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</si>
  <si>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</si>
  <si>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</si>
  <si>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</si>
  <si>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</si>
  <si>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</si>
  <si>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</si>
  <si>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</si>
  <si>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</si>
  <si>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</si>
  <si>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</si>
  <si>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</si>
  <si>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</si>
  <si>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</si>
  <si>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</si>
  <si>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</si>
  <si>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</si>
  <si>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</si>
  <si>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</si>
  <si>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</si>
  <si>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</si>
  <si>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</si>
  <si>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</si>
  <si>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</si>
  <si>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</si>
  <si>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</si>
  <si>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</si>
  <si>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</si>
  <si>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</si>
  <si>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</si>
  <si>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</si>
  <si>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</si>
  <si>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</si>
  <si>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</si>
  <si>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</si>
  <si>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</si>
  <si>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</si>
  <si>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</si>
  <si>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</si>
  <si>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</si>
  <si>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</si>
  <si>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</si>
  <si>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</si>
  <si>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</si>
  <si>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</si>
  <si>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</si>
  <si>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</si>
  <si>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</si>
  <si>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</si>
  <si>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</si>
  <si>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</si>
  <si>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</si>
  <si>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</si>
  <si>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</si>
  <si>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</si>
  <si>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</si>
  <si>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</si>
  <si>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</si>
  <si>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</si>
  <si>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</si>
  <si>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</si>
  <si>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</si>
  <si>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</si>
  <si>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</si>
  <si>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</si>
  <si>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</si>
  <si>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</si>
  <si>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</si>
  <si>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</si>
  <si>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</si>
  <si>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</si>
  <si>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</si>
  <si>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</si>
  <si>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</si>
  <si>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</si>
  <si>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</si>
  <si>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</si>
  <si>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</si>
  <si>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</si>
  <si>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</si>
  <si>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</si>
  <si>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</si>
  <si>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</si>
  <si>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</si>
  <si>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</si>
  <si>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</si>
  <si>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</si>
  <si>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</si>
  <si>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</si>
  <si>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</si>
  <si>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</si>
  <si>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</si>
  <si>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</si>
  <si>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</si>
  <si>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</si>
  <si>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</si>
  <si>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</si>
  <si>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</si>
  <si>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</si>
  <si>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</si>
  <si>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</si>
  <si>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</si>
  <si>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</si>
  <si>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</si>
  <si>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</si>
  <si>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</si>
  <si>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</si>
  <si>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</si>
  <si>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</si>
  <si>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</si>
  <si>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</si>
  <si>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</si>
  <si>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</si>
  <si>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</si>
  <si>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</si>
  <si>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</si>
  <si>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</si>
  <si>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</si>
  <si>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</si>
  <si>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</si>
  <si>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</si>
  <si>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</si>
  <si>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</si>
  <si>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</si>
  <si>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</si>
  <si>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</si>
  <si>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</si>
  <si>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</si>
  <si>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</si>
  <si>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</si>
  <si>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</si>
  <si>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</si>
  <si>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</si>
  <si>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</si>
  <si>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</si>
  <si>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</si>
  <si>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</si>
  <si>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</si>
  <si>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</si>
  <si>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</si>
  <si>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</si>
  <si>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</si>
  <si>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</si>
  <si>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</si>
  <si>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</si>
  <si>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</si>
  <si>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</si>
  <si>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</si>
  <si>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</si>
  <si>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</si>
  <si>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</si>
  <si>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</si>
  <si>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</si>
  <si>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</si>
  <si>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</si>
  <si>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</si>
  <si>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</si>
  <si>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</si>
  <si>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</si>
  <si>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</si>
  <si>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</si>
  <si>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</si>
  <si>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</si>
  <si>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</si>
  <si>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</si>
  <si>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</si>
  <si>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</si>
  <si>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</si>
  <si>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</si>
  <si>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</si>
  <si>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</si>
  <si>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</si>
  <si>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</si>
  <si>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</si>
  <si>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</si>
  <si>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</si>
  <si>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</si>
  <si>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</si>
  <si>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</si>
  <si>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</si>
  <si>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</si>
  <si>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</si>
  <si>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</si>
  <si>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</si>
  <si>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</si>
  <si>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</si>
  <si>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</si>
  <si>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</si>
  <si>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</si>
  <si>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</si>
  <si>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</si>
  <si>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</si>
  <si>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</si>
  <si>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</si>
  <si>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</si>
  <si>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</si>
  <si>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</si>
  <si>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</si>
  <si>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</si>
  <si>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</si>
  <si>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</si>
  <si>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</si>
  <si>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</si>
  <si>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</si>
  <si>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</si>
  <si>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</si>
  <si>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</si>
  <si>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</si>
  <si>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</si>
  <si>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</si>
  <si>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</si>
  <si>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</si>
  <si>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</si>
  <si>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</si>
  <si>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</si>
  <si>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</si>
  <si>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</si>
  <si>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</si>
  <si>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</si>
  <si>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</si>
  <si>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</si>
  <si>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</si>
  <si>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</si>
  <si>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</si>
  <si>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</si>
  <si>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</si>
  <si>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</si>
  <si>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</si>
  <si>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</si>
  <si>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</si>
  <si>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</si>
  <si>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</si>
  <si>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</si>
  <si>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</si>
  <si>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</si>
  <si>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</si>
  <si>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</si>
  <si>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</si>
  <si>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</si>
  <si>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</si>
  <si>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</si>
  <si>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</si>
  <si>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</si>
  <si>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</si>
  <si>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</si>
  <si>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</si>
  <si>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</si>
  <si>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</si>
  <si>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</si>
  <si>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</si>
  <si>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</si>
  <si>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</si>
  <si>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</si>
  <si>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</si>
  <si>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</si>
  <si>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</si>
  <si>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</si>
  <si>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</si>
  <si>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</si>
  <si>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</si>
  <si>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</si>
  <si>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</si>
  <si>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</si>
  <si>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</si>
  <si>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</si>
  <si>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</si>
  <si>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</si>
  <si>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</si>
  <si>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</si>
  <si>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</si>
  <si>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</si>
  <si>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</si>
  <si>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</si>
  <si>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</si>
  <si>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</si>
  <si>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</si>
  <si>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</si>
  <si>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</si>
  <si>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</si>
  <si>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</si>
  <si>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</si>
  <si>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</si>
  <si>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</si>
  <si>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</si>
  <si>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</si>
  <si>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</si>
  <si>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</si>
  <si>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</si>
  <si>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</si>
  <si>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</si>
  <si>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</si>
  <si>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</si>
  <si>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</si>
  <si>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</si>
  <si>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</si>
  <si>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</si>
  <si>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</si>
  <si>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</si>
  <si>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</si>
  <si>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</si>
  <si>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</si>
  <si>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</si>
  <si>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</si>
  <si>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</si>
  <si>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</si>
  <si>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</si>
  <si>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</si>
  <si>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</si>
  <si>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</si>
  <si>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</si>
  <si>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</si>
  <si>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</si>
  <si>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</si>
  <si>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</si>
  <si>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</si>
  <si>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</si>
  <si>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</si>
  <si>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</si>
  <si>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</si>
  <si>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</si>
  <si>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</si>
  <si>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</si>
  <si>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</si>
  <si>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</si>
  <si>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</si>
  <si>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</si>
  <si>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</si>
  <si>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</si>
  <si>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</si>
  <si>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</si>
  <si>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</si>
  <si>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</si>
  <si>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</si>
  <si>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</si>
  <si>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</si>
  <si>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</si>
  <si>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</si>
  <si>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</si>
  <si>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</si>
  <si>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</si>
  <si>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</si>
  <si>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</si>
  <si>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</si>
  <si>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</si>
  <si>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</si>
  <si>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</si>
  <si>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</si>
  <si>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</si>
  <si>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</si>
  <si>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</si>
  <si>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</si>
  <si>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</si>
  <si>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</si>
  <si>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</si>
  <si>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</si>
  <si>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</si>
  <si>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</si>
  <si>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</si>
  <si>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</si>
  <si>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</si>
  <si>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</si>
  <si>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</si>
  <si>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</si>
  <si>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</si>
  <si>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</si>
  <si>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</si>
  <si>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</si>
  <si>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</si>
  <si>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</si>
  <si>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</si>
  <si>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</si>
  <si>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</si>
  <si>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</si>
  <si>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</si>
  <si>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</si>
  <si>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</si>
  <si>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</si>
  <si>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</si>
  <si>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</si>
  <si>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</si>
  <si>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</si>
  <si>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</si>
  <si>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</si>
  <si>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</si>
  <si>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</si>
  <si>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</si>
  <si>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</si>
  <si>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</si>
  <si>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</si>
  <si>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</si>
  <si>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</si>
  <si>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</si>
  <si>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</si>
  <si>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</si>
  <si>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</si>
  <si>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</si>
  <si>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</si>
  <si>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</si>
  <si>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</si>
  <si>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</si>
  <si>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</si>
  <si>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</si>
  <si>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</si>
  <si>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</si>
  <si>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</si>
  <si>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</si>
  <si>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</si>
  <si>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</si>
  <si>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</si>
  <si>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</si>
  <si>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</si>
  <si>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</si>
  <si>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</si>
  <si>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</si>
  <si>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</si>
  <si>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</si>
  <si>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</si>
  <si>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</si>
  <si>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</si>
  <si>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</si>
  <si>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</si>
  <si>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</si>
  <si>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</si>
  <si>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</si>
  <si>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</si>
  <si>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</si>
  <si>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</si>
  <si>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</si>
  <si>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</si>
  <si>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</si>
  <si>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</si>
  <si>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</si>
  <si>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</si>
  <si>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</si>
  <si>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</si>
  <si>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</si>
  <si>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</si>
  <si>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</si>
  <si>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</si>
  <si>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</si>
  <si>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</si>
  <si>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</si>
  <si>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</si>
  <si>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</si>
  <si>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</si>
  <si>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</si>
  <si>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</si>
  <si>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</si>
  <si>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</si>
  <si>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</si>
  <si>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</si>
  <si>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</si>
  <si>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</si>
  <si>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</si>
  <si>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</si>
  <si>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</si>
  <si>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</si>
  <si>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</si>
  <si>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</si>
  <si>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</si>
  <si>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</si>
  <si>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</si>
  <si>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</si>
  <si>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</si>
  <si>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</si>
  <si>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</si>
  <si>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</si>
  <si>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</si>
  <si>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</si>
  <si>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</si>
  <si>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</si>
  <si>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</si>
  <si>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</si>
  <si>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</si>
  <si>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</si>
  <si>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</si>
  <si>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</si>
  <si>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</si>
  <si>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</si>
  <si>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</si>
  <si>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</si>
  <si>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</si>
  <si>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</si>
  <si>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</si>
  <si>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</si>
  <si>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</si>
  <si>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</si>
  <si>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</si>
  <si>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</si>
  <si>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</si>
  <si>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</si>
  <si>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</si>
  <si>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</si>
  <si>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</si>
  <si>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</si>
  <si>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</si>
  <si>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</si>
  <si>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</si>
  <si>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</si>
  <si>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</si>
  <si>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</si>
  <si>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</si>
  <si>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</si>
  <si>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</si>
  <si>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</si>
  <si>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</si>
  <si>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</si>
  <si>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</si>
  <si>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</si>
  <si>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</si>
  <si>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</si>
  <si>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</si>
  <si>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</si>
  <si>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</si>
  <si>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</si>
  <si>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</si>
  <si>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</si>
  <si>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</si>
  <si>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</si>
  <si>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</si>
  <si>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</si>
  <si>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</si>
  <si>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</si>
  <si>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</si>
  <si>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</si>
  <si>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</si>
  <si>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</si>
  <si>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</si>
  <si>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</si>
  <si>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</si>
  <si>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</si>
  <si>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</si>
  <si>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</si>
  <si>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</si>
  <si>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</si>
  <si>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</si>
  <si>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</si>
  <si>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</si>
  <si>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</si>
  <si>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</si>
  <si>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</si>
  <si>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</si>
  <si>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</si>
  <si>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</si>
  <si>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</si>
  <si>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</si>
  <si>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</si>
  <si>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</si>
  <si>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</si>
  <si>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</si>
  <si>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</si>
  <si>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</si>
  <si>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</si>
  <si>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</si>
  <si>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</si>
  <si>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</si>
  <si>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</si>
  <si>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</si>
  <si>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</si>
  <si>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</si>
  <si>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</si>
  <si>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</si>
  <si>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</si>
  <si>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</si>
  <si>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</si>
  <si>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</si>
  <si>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</si>
  <si>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</si>
  <si>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</si>
  <si>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</si>
  <si>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</si>
  <si>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</si>
  <si>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</si>
  <si>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</si>
  <si>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</si>
  <si>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</si>
  <si>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</si>
  <si>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</si>
  <si>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</si>
  <si>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</si>
  <si>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</si>
  <si>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</si>
  <si>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</si>
  <si>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</si>
  <si>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</si>
  <si>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</si>
  <si>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</si>
  <si>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</si>
  <si>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</si>
  <si>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</si>
  <si>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</si>
  <si>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</si>
  <si>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</si>
  <si>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</si>
  <si>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</si>
  <si>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</si>
  <si>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</si>
  <si>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</si>
  <si>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</si>
  <si>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</si>
  <si>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</si>
  <si>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</si>
  <si>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</si>
  <si>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</si>
  <si>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</si>
  <si>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</si>
  <si>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</si>
  <si>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</si>
  <si>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</si>
  <si>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</si>
  <si>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</si>
  <si>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</si>
  <si>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</si>
  <si>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</si>
  <si>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</si>
  <si>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</si>
  <si>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</si>
  <si>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</si>
  <si>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</si>
  <si>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</si>
  <si>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</si>
  <si>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</si>
  <si>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</si>
  <si>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</si>
  <si>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</si>
  <si>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</si>
  <si>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</si>
  <si>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</si>
  <si>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</si>
  <si>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</si>
  <si>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</si>
  <si>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</si>
  <si>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</si>
  <si>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</si>
  <si>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</si>
  <si>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</si>
  <si>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</si>
  <si>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</si>
  <si>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</si>
  <si>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</si>
  <si>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</si>
  <si>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</si>
  <si>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</si>
  <si>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</si>
  <si>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</si>
  <si>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</si>
  <si>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</si>
  <si>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</si>
  <si>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</si>
  <si>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</si>
  <si>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</si>
  <si>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</si>
  <si>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</si>
  <si>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</si>
  <si>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</si>
  <si>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</si>
  <si>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</si>
  <si>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</si>
  <si>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</si>
  <si>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</si>
  <si>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</si>
  <si>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</si>
  <si>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</si>
  <si>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</si>
  <si>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</si>
  <si>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</si>
  <si>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</si>
  <si>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</si>
  <si>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</si>
  <si>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</si>
  <si>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</si>
  <si>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</si>
  <si>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</si>
  <si>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</si>
  <si>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</si>
  <si>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</si>
  <si>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</si>
  <si>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</si>
  <si>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</si>
  <si>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</si>
  <si>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</si>
  <si>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</si>
  <si>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</si>
  <si>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</si>
  <si>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</si>
  <si>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</si>
  <si>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</si>
  <si>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</si>
  <si>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</si>
  <si>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</si>
  <si>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</si>
  <si>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</si>
  <si>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</si>
  <si>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</si>
  <si>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</si>
  <si>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</si>
  <si>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</si>
  <si>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</si>
  <si>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</si>
  <si>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</si>
  <si>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</si>
  <si>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</si>
  <si>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</si>
  <si>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</si>
  <si>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</si>
  <si>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</si>
  <si>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</si>
  <si>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</si>
  <si>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</si>
  <si>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</si>
  <si>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</si>
  <si>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</si>
  <si>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</si>
  <si>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</si>
  <si>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</si>
  <si>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</si>
  <si>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</si>
  <si>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</si>
  <si>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</si>
  <si>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</si>
  <si>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</si>
  <si>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</si>
  <si>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</si>
  <si>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</si>
  <si>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</si>
  <si>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</si>
  <si>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</si>
  <si>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</si>
  <si>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</si>
  <si>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</si>
  <si>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</si>
  <si>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</si>
  <si>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</si>
  <si>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</si>
  <si>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</si>
  <si>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</si>
  <si>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</si>
  <si>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</si>
  <si>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</si>
  <si>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</si>
  <si>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</si>
  <si>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</si>
  <si>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</si>
  <si>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</si>
  <si>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</si>
  <si>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</si>
  <si>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</si>
  <si>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</si>
  <si>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</si>
  <si>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</si>
  <si>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</si>
  <si>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</si>
  <si>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</si>
  <si>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</si>
  <si>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</si>
  <si>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</si>
  <si>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</si>
  <si>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</si>
  <si>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</si>
  <si>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</si>
  <si>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</si>
  <si>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</si>
  <si>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</si>
  <si>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</si>
  <si>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</si>
  <si>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</si>
  <si>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</si>
  <si>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</si>
  <si>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</si>
  <si>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</si>
  <si>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</si>
  <si>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</si>
  <si>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</si>
  <si>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</si>
  <si>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</si>
  <si>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</si>
  <si>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</si>
  <si>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</si>
  <si>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</si>
  <si>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</si>
  <si>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</si>
  <si>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</si>
  <si>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</si>
  <si>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</si>
  <si>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</si>
  <si>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</si>
  <si>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</si>
  <si>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</si>
  <si>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</si>
  <si>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</si>
  <si>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</si>
  <si>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</si>
  <si>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</si>
  <si>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</si>
  <si>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</si>
  <si>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</si>
  <si>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</si>
  <si>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</si>
  <si>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</si>
  <si>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</si>
  <si>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</si>
  <si>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</si>
  <si>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</si>
  <si>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</si>
  <si>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</si>
  <si>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</si>
  <si>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</si>
  <si>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</si>
  <si>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</si>
  <si>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</si>
  <si>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</si>
  <si>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</si>
  <si>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</si>
  <si>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</si>
  <si>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</si>
  <si>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</si>
  <si>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</si>
  <si>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</si>
  <si>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</si>
  <si>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</si>
  <si>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</si>
  <si>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</si>
  <si>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</si>
  <si>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</si>
  <si>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</si>
  <si>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</si>
  <si>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</si>
  <si>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</si>
  <si>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</si>
  <si>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</si>
  <si>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</si>
  <si>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</si>
  <si>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</si>
  <si>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</si>
  <si>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</si>
  <si>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</si>
  <si>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</si>
  <si>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</si>
  <si>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</si>
  <si>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</si>
  <si>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</si>
  <si>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</si>
  <si>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</si>
  <si>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</si>
  <si>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</si>
  <si>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</si>
  <si>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</si>
  <si>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</si>
  <si>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</si>
  <si>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</si>
  <si>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</si>
  <si>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</si>
  <si>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</si>
  <si>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</si>
  <si>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</si>
  <si>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</si>
  <si>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</si>
  <si>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</si>
  <si>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</si>
  <si>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</si>
  <si>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</si>
  <si>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</si>
  <si>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</si>
  <si>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</si>
  <si>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</si>
  <si>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</si>
  <si>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</si>
  <si>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</si>
  <si>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</si>
  <si>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</si>
  <si>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</si>
  <si>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</si>
  <si>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</si>
  <si>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</si>
  <si>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</si>
  <si>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</si>
  <si>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</si>
  <si>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</si>
  <si>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</si>
  <si>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</si>
  <si>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</si>
  <si>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</si>
  <si>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</si>
  <si>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</si>
  <si>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</si>
  <si>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</si>
  <si>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</si>
  <si>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</si>
  <si>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</si>
  <si>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</si>
  <si>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</si>
  <si>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</si>
  <si>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</si>
  <si>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</si>
  <si>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</si>
  <si>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</si>
  <si>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</si>
  <si>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</si>
  <si>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</si>
  <si>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</si>
  <si>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</si>
  <si>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</si>
  <si>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</si>
  <si>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</si>
  <si>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</si>
  <si>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</si>
  <si>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</si>
  <si>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</si>
  <si>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</si>
  <si>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</si>
  <si>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</si>
  <si>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</si>
  <si>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</si>
  <si>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</si>
  <si>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</si>
  <si>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</si>
  <si>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</si>
  <si>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</si>
  <si>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</si>
  <si>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</si>
  <si>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</si>
  <si>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</si>
  <si>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</si>
  <si>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</si>
  <si>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</si>
  <si>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</si>
  <si>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</si>
  <si>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</si>
  <si>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</si>
  <si>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</si>
  <si>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</si>
  <si>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</si>
  <si>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</si>
  <si>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</si>
  <si>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</si>
  <si>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</si>
  <si>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</si>
  <si>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</si>
  <si>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</si>
  <si>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</si>
  <si>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</si>
  <si>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</si>
  <si>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</si>
  <si>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</si>
  <si>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</si>
  <si>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</si>
  <si>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</si>
  <si>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</si>
  <si>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</si>
  <si>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</si>
  <si>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</si>
  <si>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</si>
  <si>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</si>
  <si>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</si>
  <si>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</si>
  <si>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</si>
  <si>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</si>
  <si>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</si>
  <si>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</si>
  <si>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</si>
  <si>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</si>
  <si>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</si>
  <si>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</si>
  <si>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</si>
  <si>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</si>
  <si>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</si>
  <si>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</si>
  <si>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</si>
  <si>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</si>
  <si>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</si>
  <si>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</si>
  <si>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</si>
  <si>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</si>
  <si>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</si>
  <si>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</si>
  <si>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</si>
  <si>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</si>
  <si>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</si>
  <si>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</si>
  <si>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</si>
  <si>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</si>
  <si>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</si>
  <si>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</si>
  <si>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</si>
  <si>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</si>
  <si>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</si>
  <si>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</si>
  <si>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</si>
  <si>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</si>
  <si>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</si>
  <si>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</si>
  <si>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</si>
  <si>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</si>
  <si>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</si>
  <si>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</si>
  <si>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</si>
  <si>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</si>
  <si>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</si>
  <si>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</si>
  <si>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</si>
  <si>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</si>
  <si>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</si>
  <si>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</si>
  <si>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</si>
  <si>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</si>
  <si>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</si>
  <si>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</si>
  <si>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</si>
  <si>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</si>
  <si>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</si>
  <si>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</si>
  <si>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</si>
  <si>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</si>
  <si>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</si>
  <si>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</si>
  <si>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</si>
  <si>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</si>
  <si>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</si>
  <si>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</si>
  <si>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</si>
  <si>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</si>
  <si>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</si>
  <si>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</si>
  <si>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</si>
  <si>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</si>
  <si>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</si>
  <si>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</si>
  <si>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</si>
  <si>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</si>
  <si>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</si>
  <si>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</si>
  <si>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</si>
  <si>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</si>
  <si>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</si>
  <si>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</si>
  <si>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</si>
  <si>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</si>
  <si>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</si>
  <si>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</si>
  <si>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</si>
  <si>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</si>
  <si>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</si>
  <si>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</si>
  <si>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</si>
  <si>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</si>
  <si>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</si>
  <si>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</si>
  <si>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</si>
  <si>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</si>
  <si>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</si>
  <si>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</si>
  <si>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</si>
  <si>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</si>
  <si>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</si>
  <si>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</si>
  <si>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</si>
  <si>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</si>
  <si>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</si>
  <si>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</si>
  <si>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</si>
  <si>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</si>
  <si>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</si>
  <si>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</si>
  <si>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</si>
  <si>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</si>
  <si>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</si>
  <si>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</si>
  <si>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</si>
  <si>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</si>
  <si>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</si>
  <si>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</si>
  <si>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</si>
  <si>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</si>
  <si>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</si>
  <si>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</si>
  <si>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</si>
  <si>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</si>
  <si>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</si>
  <si>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</si>
  <si>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</si>
  <si>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</si>
  <si>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</si>
  <si>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</si>
  <si>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</si>
  <si>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</si>
  <si>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</si>
  <si>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</si>
  <si>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</si>
  <si>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</si>
  <si>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</si>
  <si>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</si>
  <si>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</si>
  <si>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</si>
  <si>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</si>
  <si>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</si>
  <si>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</si>
  <si>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</si>
  <si>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</si>
  <si>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</si>
  <si>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</si>
  <si>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</si>
  <si>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</si>
  <si>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</si>
  <si>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</si>
  <si>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</si>
  <si>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</si>
  <si>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</si>
  <si>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</si>
  <si>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</si>
  <si>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</si>
  <si>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</si>
  <si>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</si>
  <si>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</si>
  <si>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</si>
  <si>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</si>
  <si>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</si>
  <si>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</si>
  <si>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</si>
  <si>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</si>
  <si>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</si>
  <si>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</si>
  <si>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</si>
  <si>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</si>
  <si>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</si>
  <si>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</si>
  <si>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</si>
  <si>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</si>
  <si>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</si>
  <si>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</si>
  <si>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</si>
  <si>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</si>
  <si>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</si>
  <si>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</si>
  <si>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</si>
  <si>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</si>
  <si>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</si>
  <si>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</si>
  <si>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</si>
  <si>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</si>
  <si>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</si>
  <si>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</si>
  <si>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</si>
  <si>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</si>
  <si>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</si>
  <si>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</si>
  <si>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</si>
  <si>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</si>
  <si>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</si>
  <si>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</si>
  <si>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</si>
  <si>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</si>
  <si>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</si>
  <si>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</si>
  <si>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</si>
  <si>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</si>
  <si>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</si>
  <si>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</si>
  <si>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</si>
  <si>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</si>
  <si>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</si>
  <si>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</si>
  <si>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</si>
  <si>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</si>
  <si>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</si>
  <si>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</si>
  <si>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</si>
  <si>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</si>
  <si>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</si>
  <si>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</si>
  <si>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</si>
  <si>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</si>
  <si>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</si>
  <si>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</si>
  <si>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</si>
  <si>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</si>
  <si>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</si>
  <si>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</si>
  <si>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</si>
  <si>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</si>
  <si>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</si>
  <si>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</si>
  <si>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</si>
  <si>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</si>
  <si>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</si>
  <si>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</si>
  <si>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</si>
  <si>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</si>
  <si>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</si>
  <si>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</si>
  <si>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</si>
  <si>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</si>
  <si>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</si>
  <si>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</si>
  <si>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</si>
  <si>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</si>
  <si>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</si>
  <si>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</si>
  <si>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</si>
  <si>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</si>
  <si>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</si>
  <si>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</si>
  <si>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</si>
  <si>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</si>
  <si>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</si>
  <si>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</si>
  <si>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</si>
  <si>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</si>
  <si>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</si>
  <si>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</si>
  <si>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</si>
  <si>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</si>
  <si>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</si>
  <si>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</si>
  <si>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</si>
  <si>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</si>
  <si>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</si>
  <si>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</si>
  <si>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</si>
  <si>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</si>
  <si>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</si>
  <si>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</si>
  <si>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</si>
  <si>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</si>
  <si>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</si>
  <si>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</si>
  <si>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</si>
  <si>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</si>
  <si>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</si>
  <si>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</si>
  <si>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</si>
  <si>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</si>
  <si>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</si>
  <si>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</si>
  <si>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</si>
  <si>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</si>
  <si>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</si>
  <si>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</si>
  <si>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</si>
  <si>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</si>
  <si>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</si>
  <si>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</si>
  <si>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</si>
  <si>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</si>
  <si>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</si>
  <si>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</si>
  <si>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</si>
  <si>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</si>
  <si>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</si>
  <si>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</si>
  <si>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</si>
  <si>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</si>
  <si>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</si>
  <si>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</si>
  <si>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</si>
  <si>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</si>
  <si>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</si>
  <si>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</si>
  <si>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</si>
  <si>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</si>
  <si>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</si>
  <si>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</si>
  <si>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</si>
  <si>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</si>
  <si>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</si>
  <si>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</si>
  <si>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</si>
  <si>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</si>
  <si>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</si>
  <si>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</si>
  <si>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</si>
  <si>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</si>
  <si>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</si>
  <si>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</si>
  <si>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</si>
  <si>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</si>
  <si>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</si>
  <si>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</si>
  <si>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</si>
  <si>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</si>
  <si>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</si>
  <si>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</si>
  <si>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</si>
  <si>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</si>
  <si>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</si>
  <si>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</si>
  <si>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</si>
  <si>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</si>
  <si>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</si>
  <si>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</si>
  <si>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</si>
  <si>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</si>
  <si>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</si>
  <si>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</si>
  <si>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</si>
  <si>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</si>
  <si>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</si>
  <si>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</si>
  <si>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</si>
  <si>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</si>
  <si>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</si>
  <si>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</si>
  <si>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</si>
  <si>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</si>
  <si>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</si>
  <si>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</si>
  <si>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</si>
  <si>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</si>
  <si>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</si>
  <si>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</si>
  <si>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</si>
  <si>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</si>
  <si>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</si>
  <si>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</si>
  <si>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</si>
  <si>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</si>
  <si>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</si>
  <si>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</si>
  <si>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</si>
  <si>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</si>
  <si>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</si>
  <si>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</si>
  <si>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</si>
  <si>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</si>
  <si>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</si>
  <si>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</si>
  <si>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</si>
  <si>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</si>
  <si>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</si>
  <si>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</si>
  <si>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</si>
  <si>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</si>
  <si>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</si>
  <si>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</si>
  <si>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</si>
  <si>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</si>
  <si>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</si>
  <si>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</si>
  <si>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</si>
  <si>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</si>
  <si>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</si>
  <si>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</si>
  <si>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</si>
  <si>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</si>
  <si>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</si>
  <si>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</si>
  <si>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</si>
  <si>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</si>
  <si>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</si>
  <si>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</si>
  <si>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</si>
  <si>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</si>
  <si>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</si>
  <si>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</si>
  <si>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</si>
  <si>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</si>
  <si>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</si>
  <si>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</si>
  <si>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</si>
  <si>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</si>
  <si>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</si>
  <si>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</si>
  <si>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</si>
  <si>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</si>
  <si>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</si>
  <si>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</si>
  <si>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</si>
  <si>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</si>
  <si>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</si>
  <si>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</si>
  <si>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</si>
  <si>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</si>
  <si>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</si>
  <si>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</si>
  <si>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</si>
  <si>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</si>
  <si>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</si>
  <si>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</si>
  <si>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</si>
  <si>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</si>
  <si>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</si>
  <si>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</si>
  <si>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</si>
  <si>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</si>
  <si>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</si>
  <si>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</si>
  <si>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</si>
  <si>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</si>
  <si>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</si>
  <si>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</si>
  <si>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</si>
  <si>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</si>
  <si>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</si>
  <si>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</si>
  <si>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</si>
  <si>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</si>
  <si>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</si>
  <si>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</si>
  <si>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</si>
  <si>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</si>
  <si>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</si>
  <si>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</si>
  <si>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</si>
  <si>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</si>
  <si>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</si>
  <si>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</si>
  <si>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</si>
  <si>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</si>
  <si>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</si>
  <si>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</si>
  <si>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</si>
  <si>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</si>
  <si>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</si>
  <si>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</si>
  <si>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</si>
  <si>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</si>
  <si>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</si>
  <si>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</si>
  <si>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</si>
  <si>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</si>
  <si>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</si>
  <si>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</si>
  <si>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</si>
  <si>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</si>
  <si>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</si>
  <si>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</si>
  <si>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</si>
  <si>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</si>
  <si>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</si>
  <si>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</si>
  <si>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</si>
  <si>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</si>
  <si>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</si>
  <si>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</si>
  <si>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</si>
  <si>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</si>
  <si>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</si>
  <si>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</si>
  <si>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</si>
  <si>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</si>
  <si>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</si>
  <si>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</si>
  <si>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</si>
  <si>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</si>
  <si>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</si>
  <si>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</si>
  <si>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</si>
  <si>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</si>
  <si>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</si>
  <si>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</si>
  <si>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</si>
  <si>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</si>
  <si>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</si>
  <si>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</si>
  <si>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</si>
  <si>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</si>
  <si>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</si>
  <si>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</si>
  <si>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</si>
  <si>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</si>
  <si>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</si>
  <si>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</si>
  <si>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</si>
  <si>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</si>
  <si>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</si>
  <si>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</si>
  <si>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</si>
  <si>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</si>
  <si>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</si>
  <si>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</si>
  <si>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</si>
  <si>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</si>
  <si>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</si>
  <si>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</si>
  <si>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</si>
  <si>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</si>
  <si>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</si>
  <si>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</si>
  <si>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</si>
  <si>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</si>
  <si>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</si>
  <si>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</si>
  <si>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</si>
  <si>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</si>
  <si>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</si>
  <si>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</si>
  <si>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</si>
  <si>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</si>
  <si>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</si>
  <si>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</si>
  <si>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</si>
  <si>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</si>
  <si>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</si>
  <si>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</si>
  <si>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</si>
  <si>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</si>
  <si>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</si>
  <si>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</si>
  <si>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</si>
  <si>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</si>
  <si>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</si>
  <si>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</si>
  <si>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</si>
  <si>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</si>
  <si>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</si>
  <si>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</si>
  <si>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</si>
  <si>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</si>
  <si>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</si>
  <si>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</si>
  <si>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</si>
  <si>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</si>
  <si>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</si>
  <si>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</si>
  <si>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</si>
  <si>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</si>
  <si>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</si>
  <si>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</si>
  <si>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</si>
  <si>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</si>
  <si>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</si>
  <si>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</si>
  <si>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</si>
  <si>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</si>
  <si>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</si>
  <si>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</si>
  <si>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</si>
  <si>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</si>
  <si>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</si>
  <si>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</si>
  <si>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</si>
  <si>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</si>
  <si>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</si>
  <si>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</si>
  <si>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</si>
  <si>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</si>
  <si>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</si>
  <si>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</si>
  <si>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</si>
  <si>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</si>
  <si>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</si>
  <si>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</si>
  <si>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</si>
  <si>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</si>
  <si>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</si>
  <si>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</si>
  <si>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</si>
  <si>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</si>
  <si>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</si>
  <si>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</si>
  <si>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</si>
  <si>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</si>
  <si>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</si>
  <si>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</si>
  <si>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</si>
  <si>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</si>
  <si>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</si>
  <si>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</si>
  <si>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</si>
  <si>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</si>
  <si>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</si>
  <si>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</si>
  <si>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</si>
  <si>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</si>
  <si>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</si>
  <si>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</si>
  <si>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</si>
  <si>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</si>
  <si>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</si>
  <si>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</si>
  <si>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</si>
  <si>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</si>
  <si>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</si>
  <si>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</si>
  <si>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</si>
  <si>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</si>
  <si>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</si>
  <si>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</si>
  <si>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</si>
  <si>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</si>
  <si>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</si>
  <si>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</si>
  <si>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</si>
  <si>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</si>
  <si>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</si>
  <si>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</si>
  <si>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</si>
  <si>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</si>
  <si>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</si>
  <si>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</si>
  <si>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</si>
  <si>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</si>
  <si>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</si>
  <si>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</si>
  <si>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</si>
  <si>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</si>
  <si>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</si>
  <si>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</si>
  <si>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</si>
  <si>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</si>
  <si>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</si>
  <si>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</si>
  <si>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</si>
  <si>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</si>
  <si>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</si>
  <si>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</si>
  <si>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</si>
  <si>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</si>
  <si>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</si>
  <si>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</si>
  <si>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</si>
  <si>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</si>
  <si>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</si>
  <si>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</si>
  <si>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</si>
  <si>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</si>
  <si>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</si>
  <si>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</si>
  <si>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</si>
  <si>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</si>
  <si>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</si>
  <si>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</si>
  <si>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</si>
  <si>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</si>
  <si>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</si>
  <si>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</si>
  <si>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</si>
  <si>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</si>
  <si>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</si>
  <si>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</si>
  <si>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</si>
  <si>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</si>
  <si>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</si>
  <si>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</si>
  <si>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</si>
  <si>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</si>
  <si>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</si>
  <si>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</si>
  <si>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</si>
  <si>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</si>
  <si>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</si>
  <si>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</si>
  <si>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</si>
  <si>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</si>
  <si>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</si>
  <si>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</si>
  <si>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</si>
  <si>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</si>
  <si>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</si>
  <si>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</si>
  <si>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</si>
  <si>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</si>
  <si>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</si>
  <si>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</si>
  <si>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</si>
  <si>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</si>
  <si>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</si>
  <si>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</si>
  <si>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</si>
  <si>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</si>
  <si>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</si>
  <si>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</si>
  <si>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</si>
  <si>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</si>
  <si>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</si>
  <si>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</si>
  <si>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</si>
  <si>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</si>
  <si>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</si>
  <si>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</si>
  <si>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</si>
  <si>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</si>
  <si>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</si>
  <si>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</si>
  <si>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</si>
  <si>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</si>
  <si>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</si>
  <si>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</si>
  <si>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</si>
  <si>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</si>
  <si>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</si>
  <si>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</si>
  <si>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</si>
  <si>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</si>
  <si>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</si>
  <si>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</si>
  <si>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</si>
  <si>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</si>
  <si>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</si>
  <si>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</si>
  <si>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</si>
  <si>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</si>
  <si>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</si>
  <si>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</si>
  <si>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</si>
  <si>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</si>
  <si>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</si>
  <si>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</si>
  <si>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</si>
  <si>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</si>
  <si>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</si>
  <si>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</si>
  <si>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</si>
  <si>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</si>
  <si>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</si>
  <si>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</si>
  <si>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</si>
  <si>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</si>
  <si>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</si>
  <si>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</si>
  <si>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</si>
  <si>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</si>
  <si>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</si>
  <si>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</si>
  <si>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</si>
  <si>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</si>
  <si>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</si>
  <si>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</si>
  <si>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</si>
  <si>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</si>
  <si>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</si>
  <si>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</si>
  <si>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</si>
  <si>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</si>
  <si>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</si>
  <si>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</si>
  <si>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</si>
  <si>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</si>
  <si>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</si>
  <si>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</si>
  <si>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</si>
  <si>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</si>
  <si>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</si>
  <si>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</si>
  <si>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</si>
  <si>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</si>
  <si>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</si>
  <si>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</si>
  <si>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</si>
  <si>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</si>
  <si>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</si>
  <si>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</si>
  <si>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</si>
  <si>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</si>
  <si>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</si>
  <si>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</si>
  <si>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</si>
  <si>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</si>
  <si>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</si>
  <si>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</si>
  <si>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</si>
  <si>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</si>
  <si>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</si>
  <si>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</si>
  <si>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</si>
  <si>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</si>
  <si>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</si>
  <si>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</si>
  <si>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</si>
  <si>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</si>
  <si>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</si>
  <si>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</si>
  <si>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</si>
  <si>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</si>
  <si>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</si>
  <si>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</si>
  <si>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</si>
  <si>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</si>
  <si>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</si>
  <si>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</si>
  <si>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</si>
  <si>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</si>
  <si>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</si>
  <si>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</si>
  <si>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</si>
  <si>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</si>
  <si>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</si>
  <si>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</si>
  <si>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</si>
  <si>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</si>
  <si>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</si>
  <si>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</si>
  <si>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</si>
  <si>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</si>
  <si>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</si>
  <si>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</si>
  <si>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</si>
  <si>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</si>
  <si>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</si>
  <si>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</si>
  <si>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</si>
  <si>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</si>
  <si>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</si>
  <si>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</si>
  <si>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</si>
  <si>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</si>
  <si>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</si>
  <si>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</si>
  <si>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</si>
  <si>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</si>
  <si>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</si>
  <si>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</si>
  <si>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</si>
  <si>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</si>
  <si>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</si>
  <si>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</si>
  <si>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</si>
  <si>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</si>
  <si>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</si>
  <si>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</si>
  <si>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</si>
  <si>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</si>
  <si>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</si>
  <si>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</si>
  <si>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</si>
  <si>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</si>
  <si>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</si>
  <si>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</si>
  <si>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</si>
  <si>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</si>
  <si>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</si>
  <si>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</si>
  <si>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</si>
  <si>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</si>
  <si>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</si>
  <si>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</si>
  <si>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</si>
  <si>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</si>
  <si>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</si>
  <si>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</si>
  <si>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</si>
  <si>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</si>
  <si>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</si>
  <si>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</si>
  <si>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</si>
  <si>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</si>
  <si>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</si>
  <si>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</si>
  <si>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</si>
  <si>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</si>
  <si>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</si>
  <si>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</si>
  <si>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</si>
  <si>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</si>
  <si>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</si>
  <si>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</si>
  <si>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</si>
  <si>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</si>
  <si>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</si>
  <si>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</si>
  <si>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</si>
  <si>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</si>
  <si>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</si>
  <si>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</si>
  <si>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</si>
  <si>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</si>
  <si>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</si>
  <si>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</si>
  <si>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</si>
  <si>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</si>
  <si>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</si>
  <si>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</si>
  <si>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</si>
  <si>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</si>
  <si>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</si>
  <si>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</si>
  <si>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</si>
  <si>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</si>
  <si>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</si>
  <si>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</si>
  <si>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</si>
  <si>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</si>
  <si>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</si>
  <si>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</si>
  <si>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</si>
  <si>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</si>
  <si>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</si>
  <si>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</si>
  <si>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</si>
  <si>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</si>
  <si>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</si>
  <si>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</si>
  <si>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</si>
  <si>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</si>
  <si>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</si>
  <si>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</si>
  <si>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</si>
  <si>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</si>
  <si>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</si>
  <si>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</si>
  <si>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</si>
  <si>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</si>
  <si>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</si>
  <si>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</si>
  <si>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</si>
  <si>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</si>
  <si>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</si>
  <si>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</si>
  <si>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</si>
  <si>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</si>
  <si>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</si>
  <si>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</si>
  <si>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</si>
  <si>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</si>
  <si>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</si>
  <si>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</si>
  <si>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</si>
  <si>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</si>
  <si>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</si>
  <si>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</si>
  <si>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</si>
  <si>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</si>
  <si>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</si>
  <si>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</si>
  <si>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</si>
  <si>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</si>
  <si>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</si>
  <si>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</si>
  <si>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</si>
  <si>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</si>
  <si>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</si>
  <si>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</si>
  <si>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</si>
  <si>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</si>
  <si>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</si>
  <si>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</si>
  <si>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</si>
  <si>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</si>
  <si>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</si>
  <si>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</si>
  <si>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</si>
  <si>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</si>
  <si>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</si>
  <si>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</si>
  <si>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</si>
  <si>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</si>
  <si>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</si>
  <si>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</si>
  <si>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</si>
  <si>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</si>
  <si>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</si>
  <si>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</si>
  <si>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</si>
  <si>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</si>
  <si>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</si>
  <si>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</si>
  <si>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</si>
  <si>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</si>
  <si>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</si>
  <si>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</si>
  <si>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</si>
  <si>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</si>
  <si>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</si>
  <si>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</si>
  <si>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</si>
  <si>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</si>
  <si>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</si>
  <si>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</si>
  <si>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</si>
  <si>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</si>
  <si>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</si>
  <si>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</si>
  <si>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</si>
  <si>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</si>
  <si>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</si>
  <si>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</si>
  <si>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</si>
  <si>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</si>
  <si>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</si>
  <si>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</si>
  <si>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</si>
  <si>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</si>
  <si>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</si>
  <si>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</si>
  <si>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</si>
  <si>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</si>
  <si>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</si>
  <si>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</si>
  <si>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</si>
  <si>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</si>
  <si>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</si>
  <si>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</si>
  <si>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</si>
  <si>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</si>
  <si>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</si>
  <si>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</si>
  <si>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</si>
  <si>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</si>
  <si>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</si>
  <si>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</si>
  <si>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</si>
  <si>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</si>
  <si>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</si>
  <si>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</si>
  <si>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</si>
  <si>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</si>
  <si>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</si>
  <si>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</si>
  <si>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</si>
  <si>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</si>
  <si>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</si>
  <si>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</si>
  <si>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</si>
  <si>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</si>
  <si>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</si>
  <si>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</si>
  <si>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</si>
  <si>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</si>
  <si>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</si>
  <si>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</si>
  <si>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</si>
  <si>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</si>
  <si>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</si>
  <si>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</si>
  <si>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</si>
  <si>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</si>
  <si>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</si>
  <si>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</si>
  <si>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</si>
  <si>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</si>
  <si>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</si>
  <si>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</si>
  <si>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</si>
  <si>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</si>
  <si>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</si>
  <si>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</si>
  <si>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</si>
  <si>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</si>
  <si>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</si>
  <si>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</si>
  <si>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</si>
  <si>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</si>
  <si>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</si>
  <si>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</si>
  <si>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</si>
  <si>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</si>
  <si>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</si>
  <si>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</si>
  <si>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</si>
  <si>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</si>
  <si>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</si>
  <si>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</si>
  <si>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</si>
  <si>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</si>
  <si>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</si>
  <si>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</si>
  <si>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</si>
  <si>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</si>
  <si>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</si>
  <si>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</si>
  <si>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</si>
  <si>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</si>
  <si>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</si>
  <si>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</si>
  <si>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</si>
  <si>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</si>
  <si>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</si>
  <si>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</si>
  <si>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</si>
  <si>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</si>
  <si>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</si>
  <si>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</si>
  <si>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</si>
  <si>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</si>
  <si>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</si>
  <si>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</si>
  <si>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</si>
  <si>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</si>
  <si>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</si>
  <si>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</si>
  <si>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</si>
  <si>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</si>
  <si>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</si>
  <si>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</si>
  <si>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</si>
  <si>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</si>
  <si>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</si>
  <si>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</si>
  <si>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</si>
  <si>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</si>
  <si>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</si>
  <si>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</si>
  <si>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</si>
  <si>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</si>
  <si>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</si>
  <si>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</si>
  <si>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</si>
  <si>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</si>
  <si>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</si>
  <si>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</si>
  <si>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</si>
  <si>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</si>
  <si>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</si>
  <si>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</si>
  <si>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</si>
  <si>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</si>
  <si>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</si>
  <si>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</si>
  <si>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</si>
  <si>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</si>
  <si>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</si>
  <si>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</si>
  <si>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</si>
  <si>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</si>
  <si>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</si>
  <si>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</si>
  <si>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</si>
  <si>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</si>
  <si>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</si>
  <si>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</si>
  <si>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</si>
  <si>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</si>
  <si>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</si>
  <si>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</si>
  <si>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</si>
  <si>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</si>
  <si>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</si>
  <si>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</si>
  <si>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</si>
  <si>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</si>
  <si>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</si>
  <si>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</si>
  <si>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</si>
  <si>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</si>
  <si>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</si>
  <si>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</si>
  <si>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</si>
  <si>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</si>
  <si>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</si>
  <si>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</si>
  <si>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</si>
  <si>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</si>
  <si>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</si>
  <si>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</si>
  <si>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</si>
  <si>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</si>
  <si>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</si>
  <si>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</si>
  <si>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</si>
  <si>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</si>
  <si>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</si>
  <si>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</si>
  <si>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</si>
  <si>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</si>
  <si>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</si>
  <si>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</si>
  <si>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</si>
  <si>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</si>
  <si>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</si>
  <si>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</si>
  <si>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</si>
  <si>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</si>
  <si>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</si>
  <si>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</si>
  <si>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</si>
  <si>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</si>
  <si>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</si>
  <si>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</si>
  <si>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</si>
  <si>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</si>
  <si>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</si>
  <si>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</si>
  <si>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</si>
  <si>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</si>
  <si>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</si>
  <si>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</si>
  <si>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</si>
  <si>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</si>
  <si>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</si>
  <si>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</si>
  <si>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</si>
  <si>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</si>
  <si>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</si>
  <si>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</si>
  <si>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</si>
  <si>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</si>
  <si>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</si>
  <si>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</si>
  <si>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</si>
  <si>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</si>
  <si>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</si>
  <si>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</si>
  <si>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</si>
  <si>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</si>
  <si>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</si>
  <si>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</si>
  <si>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</si>
  <si>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</si>
  <si>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</si>
  <si>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</si>
  <si>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</si>
  <si>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</si>
  <si>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</si>
  <si>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</si>
  <si>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</si>
  <si>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</si>
  <si>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</si>
  <si>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</si>
  <si>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</si>
  <si>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</si>
  <si>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</si>
  <si>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</si>
  <si>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</si>
  <si>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</si>
  <si>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</si>
  <si>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</si>
  <si>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</si>
  <si>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</si>
  <si>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</si>
  <si>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</si>
  <si>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</si>
  <si>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</si>
  <si>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</si>
  <si>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</si>
  <si>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</si>
  <si>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</si>
  <si>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</si>
  <si>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</si>
  <si>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</si>
  <si>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</si>
  <si>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</si>
  <si>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</si>
  <si>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</si>
  <si>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</si>
  <si>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</si>
  <si>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</si>
  <si>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</si>
  <si>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</si>
  <si>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</si>
  <si>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</si>
  <si>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</si>
  <si>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</si>
  <si>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</si>
  <si>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</si>
  <si>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</si>
  <si>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</si>
  <si>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</si>
  <si>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</si>
  <si>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</si>
  <si>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</si>
  <si>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</si>
  <si>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</si>
  <si>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</si>
  <si>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</si>
  <si>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</si>
  <si>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</si>
  <si>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</si>
  <si>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</si>
  <si>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</si>
  <si>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</si>
  <si>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</si>
  <si>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</si>
  <si>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</si>
  <si>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</si>
  <si>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</si>
  <si>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</si>
  <si>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</si>
  <si>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</si>
  <si>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</si>
  <si>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</si>
  <si>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</si>
  <si>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</si>
  <si>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</si>
  <si>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</si>
  <si>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</si>
  <si>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</si>
  <si>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</si>
  <si>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</si>
  <si>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</si>
  <si>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</si>
  <si>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</si>
  <si>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</si>
  <si>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</si>
  <si>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</si>
  <si>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</si>
  <si>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</si>
  <si>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</si>
  <si>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</si>
  <si>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</si>
  <si>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</si>
  <si>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</si>
  <si>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</si>
  <si>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</si>
  <si>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</si>
  <si>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</si>
  <si>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</si>
  <si>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</si>
  <si>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</si>
  <si>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</si>
  <si>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</si>
  <si>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</si>
  <si>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</si>
  <si>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</si>
  <si>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</si>
  <si>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</si>
  <si>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</si>
  <si>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</si>
  <si>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</si>
  <si>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</si>
  <si>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</si>
  <si>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</si>
  <si>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</si>
  <si>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</si>
  <si>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</si>
  <si>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</si>
  <si>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</si>
  <si>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</si>
  <si>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</si>
  <si>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</si>
  <si>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</si>
  <si>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</si>
  <si>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</si>
  <si>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</si>
  <si>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</si>
  <si>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</si>
  <si>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</si>
  <si>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</si>
  <si>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</si>
  <si>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</si>
  <si>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</si>
  <si>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</si>
  <si>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</si>
  <si>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</si>
  <si>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</si>
  <si>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</si>
  <si>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</si>
  <si>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</si>
  <si>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</si>
  <si>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</si>
  <si>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</si>
  <si>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</si>
  <si>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</si>
  <si>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</si>
  <si>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</si>
  <si>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</si>
  <si>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</si>
  <si>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</si>
  <si>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</si>
  <si>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</si>
  <si>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</si>
  <si>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</si>
  <si>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</si>
  <si>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</si>
  <si>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</si>
  <si>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</si>
  <si>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</si>
  <si>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</si>
  <si>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</si>
  <si>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</si>
  <si>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</si>
  <si>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</si>
  <si>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</si>
  <si>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</si>
  <si>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</si>
  <si>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</si>
  <si>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</si>
  <si>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</si>
  <si>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</si>
  <si>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</si>
  <si>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</si>
  <si>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</si>
  <si>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</si>
  <si>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</si>
  <si>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</si>
  <si>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</si>
  <si>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</si>
  <si>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</si>
  <si>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</si>
  <si>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</si>
  <si>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</si>
  <si>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</si>
  <si>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</si>
  <si>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</si>
  <si>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</si>
  <si>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</si>
  <si>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</si>
  <si>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</si>
  <si>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</si>
  <si>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</si>
  <si>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</si>
  <si>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</si>
  <si>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</si>
  <si>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</si>
  <si>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</si>
  <si>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</si>
  <si>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</si>
  <si>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</si>
  <si>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</si>
  <si>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</si>
  <si>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</si>
  <si>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</si>
  <si>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</si>
  <si>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</si>
  <si>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</si>
  <si>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</si>
  <si>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</si>
  <si>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</si>
  <si>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</si>
  <si>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</si>
  <si>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</si>
  <si>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</si>
  <si>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</si>
  <si>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</si>
  <si>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</si>
  <si>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</si>
  <si>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</si>
  <si>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</si>
  <si>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</si>
  <si>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</si>
  <si>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</si>
  <si>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</si>
  <si>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</si>
  <si>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</si>
  <si>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</si>
  <si>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</si>
  <si>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</si>
  <si>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</si>
  <si>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</si>
  <si>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</si>
  <si>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</si>
  <si>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</si>
  <si>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</si>
  <si>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</si>
  <si>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</si>
  <si>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</si>
  <si>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</si>
  <si>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</si>
  <si>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</si>
  <si>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</si>
  <si>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</si>
  <si>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</si>
  <si>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</si>
  <si>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</si>
  <si>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</si>
  <si>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</si>
  <si>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</si>
  <si>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</si>
  <si>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</si>
  <si>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</si>
  <si>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</si>
  <si>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</si>
  <si>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</si>
  <si>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</si>
  <si>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</si>
  <si>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</si>
  <si>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</si>
  <si>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</si>
  <si>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</si>
  <si>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</si>
  <si>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</si>
  <si>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</si>
  <si>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</si>
  <si>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</si>
  <si>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</si>
  <si>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</si>
  <si>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</si>
  <si>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</si>
  <si>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</si>
  <si>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</si>
  <si>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</si>
  <si>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</si>
  <si>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</si>
  <si>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</si>
  <si>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</si>
  <si>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</si>
  <si>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</si>
  <si>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</si>
  <si>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</si>
  <si>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</si>
  <si>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</si>
  <si>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</si>
  <si>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</si>
  <si>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</si>
  <si>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</si>
  <si>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</si>
  <si>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</si>
  <si>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</si>
  <si>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</si>
  <si>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</si>
  <si>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</si>
  <si>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</si>
  <si>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</si>
  <si>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</si>
  <si>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</si>
  <si>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</si>
  <si>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</si>
  <si>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</si>
  <si>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</si>
  <si>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</si>
  <si>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</si>
  <si>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</si>
  <si>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</si>
  <si>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</si>
  <si>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</si>
  <si>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</si>
  <si>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</si>
  <si>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</si>
  <si>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</si>
  <si>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</si>
  <si>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</si>
  <si>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</si>
  <si>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</si>
  <si>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</si>
  <si>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</si>
  <si>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</si>
  <si>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</si>
  <si>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</si>
  <si>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</si>
  <si>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</si>
  <si>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</si>
  <si>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</si>
  <si>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</si>
  <si>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</si>
  <si>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</si>
  <si>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</si>
  <si>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</si>
  <si>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</si>
  <si>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</si>
  <si>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</si>
  <si>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</si>
  <si>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</si>
  <si>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</si>
  <si>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</si>
  <si>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</si>
  <si>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</si>
  <si>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</si>
  <si>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</si>
  <si>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</si>
  <si>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</si>
  <si>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</si>
  <si>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</si>
  <si>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</si>
  <si>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</si>
  <si>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</si>
  <si>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</si>
  <si>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</si>
  <si>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</si>
  <si>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</si>
  <si>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</si>
  <si>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</si>
  <si>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</si>
  <si>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</si>
  <si>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</si>
  <si>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</si>
  <si>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</si>
  <si>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</si>
  <si>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</si>
  <si>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</si>
  <si>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</si>
  <si>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</si>
  <si>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</si>
  <si>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</si>
  <si>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</si>
  <si>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</si>
  <si>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</si>
  <si>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</si>
  <si>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</si>
  <si>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</si>
  <si>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</si>
  <si>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</si>
  <si>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</si>
  <si>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</si>
  <si>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</si>
  <si>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</si>
  <si>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</si>
  <si>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</si>
  <si>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</si>
  <si>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</si>
  <si>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</si>
  <si>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</si>
  <si>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</si>
  <si>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</si>
  <si>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</si>
  <si>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</si>
  <si>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</si>
  <si>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</si>
  <si>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</si>
  <si>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</si>
  <si>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</si>
  <si>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</si>
  <si>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</si>
  <si>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</si>
  <si>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</si>
  <si>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</si>
  <si>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</si>
  <si>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</si>
  <si>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</si>
  <si>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</si>
  <si>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</si>
  <si>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</si>
  <si>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</si>
  <si>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</si>
  <si>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</si>
  <si>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</si>
  <si>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</si>
  <si>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</si>
  <si>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</si>
  <si>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</si>
  <si>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</si>
  <si>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</si>
  <si>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</si>
  <si>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</si>
  <si>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</si>
  <si>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</si>
  <si>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</si>
  <si>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</si>
  <si>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</si>
  <si>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</si>
  <si>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</si>
  <si>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</si>
  <si>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</si>
  <si>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</si>
  <si>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</si>
  <si>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</si>
  <si>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</si>
  <si>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</si>
  <si>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</si>
  <si>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</si>
  <si>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</si>
  <si>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</si>
  <si>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</si>
  <si>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</si>
  <si>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</si>
  <si>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</si>
  <si>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</si>
  <si>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</si>
  <si>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</si>
  <si>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</si>
  <si>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</si>
  <si>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</si>
  <si>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</si>
  <si>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</si>
  <si>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</si>
  <si>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</si>
  <si>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</si>
  <si>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</si>
  <si>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</si>
  <si>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</si>
  <si>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</si>
  <si>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</si>
  <si>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</si>
  <si>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</si>
  <si>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</si>
  <si>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</si>
  <si>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</si>
  <si>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</si>
  <si>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</si>
  <si>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</si>
  <si>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</si>
  <si>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</si>
  <si>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</si>
  <si>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</si>
  <si>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</si>
  <si>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</si>
  <si>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</si>
  <si>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</si>
  <si>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</si>
  <si>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</si>
  <si>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</si>
  <si>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</si>
  <si>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</si>
  <si>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</si>
  <si>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</si>
  <si>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</si>
  <si>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</si>
  <si>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</si>
  <si>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</si>
  <si>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</si>
  <si>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</si>
  <si>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</si>
  <si>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</si>
  <si>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</si>
  <si>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</si>
  <si>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</si>
  <si>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</si>
  <si>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</si>
  <si>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</si>
  <si>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</si>
  <si>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</si>
  <si>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</si>
  <si>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</si>
  <si>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</si>
  <si>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</si>
  <si>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</si>
  <si>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</si>
  <si>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</si>
  <si>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</si>
  <si>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</si>
  <si>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</si>
  <si>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</si>
  <si>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</si>
  <si>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</si>
  <si>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</si>
  <si>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</si>
  <si>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</si>
  <si>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</si>
  <si>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</si>
  <si>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</si>
  <si>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</si>
  <si>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</si>
  <si>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</si>
  <si>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</si>
  <si>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</si>
  <si>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</si>
  <si>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</si>
  <si>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</si>
  <si>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</si>
  <si>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</si>
  <si>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</si>
  <si>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</si>
  <si>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</si>
  <si>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</si>
  <si>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</si>
  <si>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</si>
  <si>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</si>
  <si>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</si>
  <si>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</si>
  <si>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</si>
  <si>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</si>
  <si>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</si>
  <si>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</si>
  <si>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</si>
  <si>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</si>
  <si>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</si>
  <si>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</si>
  <si>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</si>
  <si>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</si>
  <si>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</si>
  <si>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</si>
  <si>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</si>
  <si>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</si>
  <si>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</si>
  <si>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</si>
  <si>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</si>
  <si>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</si>
  <si>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</si>
  <si>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</si>
  <si>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</si>
  <si>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</si>
  <si>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</si>
  <si>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</si>
  <si>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</si>
  <si>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</si>
  <si>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</si>
  <si>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</si>
  <si>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</si>
  <si>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</si>
  <si>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</si>
  <si>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</si>
  <si>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</si>
  <si>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</si>
  <si>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</si>
  <si>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</si>
  <si>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</si>
  <si>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</si>
  <si>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</si>
  <si>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</si>
  <si>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</si>
  <si>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</si>
  <si>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</si>
  <si>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</si>
  <si>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</si>
  <si>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</si>
  <si>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</si>
  <si>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</si>
  <si>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</si>
  <si>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</si>
  <si>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</si>
  <si>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</si>
  <si>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</si>
  <si>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</si>
  <si>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</si>
  <si>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</si>
  <si>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</si>
  <si>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</si>
  <si>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</si>
  <si>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</si>
  <si>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</si>
  <si>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</si>
  <si>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</si>
  <si>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</si>
  <si>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</si>
  <si>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</si>
  <si>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</si>
  <si>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</si>
  <si>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</si>
  <si>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</si>
  <si>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</si>
  <si>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</si>
  <si>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</si>
  <si>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</si>
  <si>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</si>
  <si>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</si>
  <si>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</si>
  <si>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</si>
  <si>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</si>
  <si>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</si>
  <si>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</si>
  <si>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</si>
  <si>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</si>
  <si>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</si>
  <si>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</si>
  <si>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</si>
  <si>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</si>
  <si>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</si>
  <si>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</si>
  <si>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</si>
  <si>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</si>
  <si>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</si>
  <si>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</si>
  <si>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</si>
  <si>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</si>
  <si>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</si>
  <si>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</si>
  <si>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</si>
  <si>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</si>
  <si>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</si>
  <si>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</si>
  <si>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</si>
  <si>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</si>
  <si>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</si>
  <si>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</si>
  <si>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</si>
  <si>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</si>
  <si>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</si>
  <si>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</si>
  <si>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</si>
  <si>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</si>
  <si>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</si>
  <si>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</si>
  <si>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</si>
  <si>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</si>
  <si>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</si>
  <si>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</si>
  <si>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</si>
  <si>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</si>
  <si>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</si>
  <si>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</si>
  <si>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</si>
  <si>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</si>
  <si>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</si>
  <si>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</si>
  <si>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</si>
  <si>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</si>
  <si>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</si>
  <si>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</si>
  <si>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</si>
  <si>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</si>
  <si>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</si>
  <si>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</si>
  <si>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</si>
  <si>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</si>
  <si>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</si>
  <si>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</si>
  <si>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</si>
  <si>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</si>
  <si>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</si>
  <si>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</si>
  <si>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</si>
  <si>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</si>
  <si>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</si>
  <si>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</si>
  <si>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</si>
  <si>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</si>
  <si>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</si>
  <si>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</si>
  <si>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</si>
  <si>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</si>
  <si>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</si>
  <si>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</si>
  <si>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</si>
  <si>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</si>
  <si>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</si>
  <si>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</si>
  <si>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</si>
  <si>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</si>
  <si>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</si>
  <si>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</si>
  <si>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</si>
  <si>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</si>
  <si>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</si>
  <si>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</si>
  <si>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</si>
  <si>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</si>
  <si>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</si>
  <si>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</si>
  <si>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</si>
  <si>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</si>
  <si>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</si>
  <si>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</si>
  <si>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</si>
  <si>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</si>
  <si>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</si>
  <si>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</si>
  <si>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</si>
  <si>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</si>
  <si>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</si>
  <si>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</si>
  <si>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</si>
  <si>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</si>
  <si>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</si>
  <si>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</si>
  <si>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</si>
  <si>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</si>
  <si>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</si>
  <si>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</si>
  <si>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</si>
  <si>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</si>
  <si>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</si>
  <si>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</si>
  <si>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</si>
  <si>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</si>
  <si>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</si>
  <si>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</si>
  <si>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</si>
  <si>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</si>
  <si>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</si>
  <si>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</si>
  <si>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</si>
  <si>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</si>
  <si>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</si>
  <si>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</si>
  <si>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</si>
  <si>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</si>
  <si>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</si>
  <si>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</si>
  <si>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</si>
  <si>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</si>
  <si>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</si>
  <si>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</si>
  <si>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</si>
  <si>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</si>
  <si>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</si>
  <si>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</si>
  <si>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</si>
  <si>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</si>
  <si>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</si>
  <si>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</si>
  <si>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</si>
  <si>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</si>
  <si>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</si>
  <si>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</si>
  <si>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</si>
  <si>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</si>
  <si>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</si>
  <si>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</si>
  <si>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</si>
  <si>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</si>
  <si>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</si>
  <si>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</si>
  <si>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</si>
  <si>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</si>
  <si>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</si>
  <si>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</si>
  <si>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</si>
  <si>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</si>
  <si>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</si>
  <si>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</si>
  <si>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</si>
  <si>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</si>
  <si>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</si>
  <si>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</si>
  <si>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</si>
  <si>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</si>
  <si>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</si>
  <si>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</si>
  <si>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</si>
  <si>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</si>
  <si>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</si>
  <si>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</si>
  <si>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</si>
  <si>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</si>
  <si>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</si>
  <si>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</si>
  <si>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</si>
  <si>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</si>
  <si>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</si>
  <si>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</si>
  <si>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</si>
  <si>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</si>
  <si>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</si>
  <si>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</si>
  <si>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</si>
  <si>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</si>
  <si>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</si>
  <si>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</si>
  <si>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</si>
  <si>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</si>
  <si>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</si>
  <si>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</si>
  <si>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</si>
  <si>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</si>
  <si>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</si>
  <si>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</si>
  <si>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</si>
  <si>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</si>
  <si>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</si>
  <si>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</si>
  <si>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</si>
  <si>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</si>
  <si>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</si>
  <si>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</si>
  <si>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</si>
  <si>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</si>
  <si>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</si>
  <si>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</si>
  <si>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</si>
  <si>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</si>
  <si>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</si>
  <si>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</si>
  <si>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</si>
  <si>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</si>
  <si>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</si>
  <si>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</si>
  <si>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</si>
  <si>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</si>
  <si>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</si>
  <si>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</si>
  <si>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</si>
  <si>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</si>
  <si>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</si>
  <si>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</si>
  <si>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</si>
  <si>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</si>
  <si>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</si>
  <si>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</si>
  <si>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</si>
  <si>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</si>
  <si>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</si>
  <si>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</si>
  <si>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</si>
  <si>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</si>
  <si>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</si>
  <si>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</si>
  <si>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</si>
  <si>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</si>
  <si>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</si>
  <si>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</si>
  <si>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</si>
  <si>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</si>
  <si>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</si>
  <si>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</si>
  <si>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</si>
  <si>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</si>
  <si>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</si>
  <si>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</si>
  <si>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</si>
  <si>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</si>
  <si>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</si>
  <si>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</si>
  <si>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</si>
  <si>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</si>
  <si>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</si>
  <si>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</si>
  <si>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</si>
  <si>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</si>
  <si>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</si>
  <si>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</si>
  <si>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</si>
  <si>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</si>
  <si>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</si>
  <si>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</si>
  <si>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</si>
  <si>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</si>
  <si>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</si>
  <si>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</si>
  <si>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</si>
  <si>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</si>
  <si>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</si>
  <si>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</si>
  <si>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</si>
  <si>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</si>
  <si>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</si>
  <si>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</si>
  <si>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</si>
  <si>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</si>
  <si>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</si>
  <si>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</si>
  <si>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</si>
  <si>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</si>
  <si>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</si>
  <si>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</si>
  <si>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</si>
  <si>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</si>
  <si>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</si>
  <si>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</si>
  <si>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</si>
  <si>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</si>
  <si>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</si>
  <si>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</si>
  <si>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</si>
  <si>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</si>
  <si>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</si>
  <si>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</si>
  <si>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</si>
  <si>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</si>
  <si>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</si>
  <si>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</si>
  <si>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</si>
  <si>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</si>
  <si>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</si>
  <si>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</si>
  <si>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</si>
  <si>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</si>
  <si>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</si>
  <si>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</si>
  <si>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</si>
  <si>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</si>
  <si>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</si>
  <si>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</si>
  <si>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</si>
  <si>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</si>
  <si>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</si>
  <si>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</si>
  <si>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</si>
  <si>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</si>
  <si>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</si>
  <si>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</si>
  <si>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</si>
  <si>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</si>
  <si>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</si>
  <si>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</si>
  <si>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</si>
  <si>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</si>
  <si>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</si>
  <si>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</si>
  <si>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</si>
  <si>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</si>
  <si>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</si>
  <si>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</si>
  <si>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</si>
  <si>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</si>
  <si>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</si>
  <si>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</si>
  <si>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</si>
  <si>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</si>
  <si>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</si>
  <si>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</si>
  <si>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</si>
  <si>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</si>
  <si>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</si>
  <si>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</si>
  <si>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</si>
  <si>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</si>
  <si>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</si>
  <si>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</si>
  <si>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</si>
  <si>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</si>
  <si>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</si>
  <si>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</si>
  <si>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</si>
  <si>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</si>
  <si>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</si>
  <si>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</si>
  <si>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</si>
  <si>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</si>
  <si>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</si>
  <si>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</si>
  <si>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</si>
  <si>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</si>
  <si>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</si>
  <si>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</si>
  <si>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</si>
  <si>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</si>
  <si>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</si>
  <si>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</si>
  <si>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</si>
  <si>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</si>
  <si>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</si>
  <si>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</si>
  <si>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</si>
  <si>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</si>
  <si>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</si>
  <si>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</si>
  <si>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</si>
  <si>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</si>
  <si>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</si>
  <si>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</si>
  <si>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</si>
  <si>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</si>
  <si>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</si>
  <si>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</si>
  <si>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</si>
  <si>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</si>
  <si>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</si>
  <si>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</si>
  <si>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</si>
  <si>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</si>
  <si>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</si>
  <si>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</si>
  <si>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</si>
  <si>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</si>
  <si>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</si>
  <si>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</si>
  <si>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</si>
  <si>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</si>
  <si>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</si>
  <si>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</si>
  <si>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</si>
  <si>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</si>
  <si>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</si>
  <si>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</si>
  <si>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</si>
  <si>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</si>
  <si>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</si>
  <si>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</si>
  <si>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</si>
  <si>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</si>
  <si>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</si>
  <si>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</si>
  <si>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</si>
  <si>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</si>
  <si>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</si>
  <si>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</si>
  <si>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</si>
  <si>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</si>
  <si>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</si>
  <si>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</si>
  <si>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</si>
  <si>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</si>
  <si>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</si>
  <si>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</si>
  <si>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</si>
  <si>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</si>
  <si>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</si>
  <si>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</si>
  <si>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</si>
  <si>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</si>
  <si>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</si>
  <si>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</si>
  <si>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</si>
  <si>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</si>
  <si>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</si>
  <si>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</si>
  <si>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</si>
  <si>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</si>
  <si>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</si>
  <si>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</si>
  <si>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</si>
  <si>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</si>
  <si>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</si>
  <si>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</si>
  <si>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</si>
  <si>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</si>
  <si>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</si>
  <si>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</si>
  <si>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</si>
  <si>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</si>
  <si>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</si>
  <si>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</si>
  <si>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</si>
  <si>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</si>
  <si>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</si>
  <si>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</si>
  <si>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</si>
  <si>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</si>
  <si>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</si>
  <si>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</si>
  <si>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</si>
  <si>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</si>
  <si>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</si>
  <si>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</si>
  <si>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</si>
  <si>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</si>
  <si>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</si>
  <si>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</si>
  <si>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</si>
  <si>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</si>
  <si>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</si>
  <si>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</si>
  <si>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</si>
  <si>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</si>
  <si>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</si>
  <si>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</si>
  <si>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</si>
  <si>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</si>
  <si>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</si>
  <si>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</si>
  <si>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</si>
  <si>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</si>
  <si>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</si>
  <si>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</si>
  <si>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</si>
  <si>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</si>
  <si>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</si>
  <si>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</si>
  <si>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</si>
  <si>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</si>
  <si>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</si>
  <si>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</si>
  <si>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</si>
  <si>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</si>
  <si>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</si>
  <si>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</si>
  <si>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</si>
  <si>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</si>
  <si>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</si>
  <si>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</si>
  <si>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</si>
  <si>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</si>
  <si>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</si>
  <si>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</si>
  <si>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</si>
  <si>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</si>
  <si>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</si>
  <si>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</si>
  <si>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</si>
  <si>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</si>
  <si>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</si>
  <si>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</si>
  <si>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</si>
  <si>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</si>
  <si>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</si>
  <si>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</si>
  <si>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</si>
  <si>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</si>
  <si>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</si>
  <si>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</si>
  <si>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</si>
  <si>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</si>
  <si>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</si>
  <si>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</si>
  <si>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</si>
  <si>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</si>
  <si>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</si>
  <si>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</si>
  <si>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</si>
  <si>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</si>
  <si>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</si>
  <si>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</si>
  <si>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</si>
  <si>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</si>
  <si>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</si>
  <si>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</si>
  <si>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</si>
  <si>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</si>
  <si>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</si>
  <si>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</si>
  <si>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</si>
  <si>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</si>
  <si>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</si>
  <si>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</si>
  <si>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</si>
  <si>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</si>
  <si>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</si>
  <si>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</si>
  <si>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</si>
  <si>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</si>
  <si>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</si>
  <si>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</si>
  <si>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</si>
  <si>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</si>
  <si>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</si>
  <si>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</si>
  <si>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</si>
  <si>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</si>
  <si>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</si>
  <si>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</si>
  <si>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</si>
  <si>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</si>
  <si>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</si>
  <si>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</si>
  <si>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</si>
  <si>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</si>
  <si>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</si>
  <si>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</si>
  <si>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</si>
  <si>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</si>
  <si>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</si>
  <si>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</si>
  <si>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</si>
  <si>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</si>
  <si>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</si>
  <si>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</si>
  <si>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</si>
  <si>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</si>
  <si>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</si>
  <si>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</si>
  <si>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</si>
  <si>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</si>
  <si>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</si>
  <si>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</si>
  <si>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</si>
  <si>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</si>
  <si>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</si>
  <si>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</si>
  <si>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</si>
  <si>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</si>
  <si>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</si>
  <si>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</si>
  <si>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</si>
  <si>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</si>
  <si>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</si>
  <si>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</si>
  <si>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</si>
  <si>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</si>
  <si>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</si>
  <si>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</si>
  <si>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</si>
  <si>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</si>
  <si>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</si>
  <si>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</si>
  <si>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</si>
  <si>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</si>
  <si>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</si>
  <si>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</si>
  <si>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</si>
  <si>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</si>
  <si>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</si>
  <si>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</si>
  <si>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</si>
  <si>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</si>
  <si>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</si>
  <si>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</si>
  <si>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</si>
  <si>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</si>
  <si>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</si>
  <si>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</si>
  <si>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</si>
  <si>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</si>
  <si>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</si>
  <si>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</si>
  <si>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</si>
  <si>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</si>
  <si>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</si>
  <si>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</si>
  <si>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</si>
  <si>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</si>
  <si>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</si>
  <si>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</si>
  <si>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</si>
  <si>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</si>
  <si>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</si>
  <si>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</si>
  <si>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</si>
  <si>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</si>
  <si>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</si>
  <si>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</si>
  <si>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</si>
  <si>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</si>
  <si>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</si>
  <si>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</si>
  <si>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</si>
  <si>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</si>
  <si>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</si>
  <si>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</si>
  <si>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</si>
  <si>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</si>
  <si>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</si>
  <si>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</si>
  <si>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</si>
  <si>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</si>
  <si>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</si>
  <si>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</si>
  <si>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</si>
  <si>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</si>
  <si>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</si>
  <si>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</si>
  <si>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</si>
  <si>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</si>
  <si>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</si>
  <si>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</si>
  <si>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</si>
  <si>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</si>
  <si>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</si>
  <si>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</si>
  <si>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</si>
  <si>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</si>
  <si>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</si>
  <si>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</si>
  <si>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</si>
  <si>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</si>
  <si>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</si>
  <si>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</si>
  <si>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</si>
  <si>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</si>
  <si>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</si>
  <si>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</si>
  <si>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</si>
  <si>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</si>
  <si>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</si>
  <si>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</si>
  <si>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</si>
  <si>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</si>
  <si>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</si>
  <si>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</si>
  <si>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</si>
  <si>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</si>
  <si>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</si>
  <si>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</si>
  <si>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</si>
  <si>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</si>
  <si>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</si>
  <si>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</si>
  <si>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</si>
  <si>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</si>
  <si>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</si>
  <si>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</si>
  <si>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</si>
  <si>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</si>
  <si>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</si>
  <si>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</si>
  <si>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</si>
  <si>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</si>
  <si>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</si>
  <si>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</si>
  <si>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</si>
  <si>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</si>
  <si>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</si>
  <si>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</si>
  <si>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</si>
  <si>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</si>
  <si>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</si>
  <si>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</si>
  <si>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</si>
  <si>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</si>
  <si>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</si>
  <si>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</si>
  <si>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</si>
  <si>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</si>
  <si>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</si>
  <si>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</si>
  <si>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</si>
  <si>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</si>
  <si>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</si>
  <si>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</si>
  <si>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</si>
  <si>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</si>
  <si>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</si>
  <si>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</si>
  <si>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</si>
  <si>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</si>
  <si>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</si>
  <si>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</si>
  <si>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</si>
  <si>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</si>
  <si>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</si>
  <si>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</si>
  <si>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</si>
  <si>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</si>
  <si>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</si>
  <si>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</si>
  <si>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</si>
  <si>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</si>
  <si>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</si>
  <si>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</si>
  <si>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</si>
  <si>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</si>
  <si>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</si>
  <si>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</si>
  <si>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</si>
  <si>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</si>
  <si>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</si>
  <si>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</si>
  <si>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</si>
  <si>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</si>
  <si>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</si>
  <si>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</si>
  <si>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</si>
  <si>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</si>
  <si>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</si>
  <si>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</si>
  <si>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</si>
  <si>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</si>
  <si>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</si>
  <si>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</si>
  <si>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</si>
  <si>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</si>
  <si>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</si>
  <si>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</si>
  <si>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</si>
  <si>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</si>
  <si>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</si>
  <si>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</si>
  <si>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</si>
  <si>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</si>
  <si>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</si>
  <si>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</si>
  <si>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</si>
  <si>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</si>
  <si>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</si>
  <si>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</si>
  <si>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</si>
  <si>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</si>
  <si>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</si>
  <si>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</si>
  <si>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</si>
  <si>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</si>
  <si>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</si>
  <si>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</si>
  <si>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</si>
  <si>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</si>
  <si>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</si>
  <si>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</si>
  <si>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</si>
  <si>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</si>
  <si>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</si>
  <si>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</si>
  <si>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</si>
  <si>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</si>
  <si>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</si>
  <si>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</si>
  <si>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</si>
  <si>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</si>
  <si>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</si>
  <si>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</si>
  <si>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</si>
  <si>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</si>
  <si>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</si>
  <si>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</si>
  <si>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</si>
  <si>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</si>
  <si>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</si>
  <si>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</si>
  <si>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</si>
  <si>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</si>
  <si>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</si>
  <si>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</si>
  <si>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</si>
  <si>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</si>
  <si>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</si>
  <si>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</si>
  <si>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</si>
  <si>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</si>
  <si>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</si>
  <si>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</si>
  <si>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</si>
  <si>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</si>
  <si>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</si>
  <si>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</si>
  <si>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</si>
  <si>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</si>
  <si>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</si>
  <si>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</si>
  <si>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</si>
  <si>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</si>
  <si>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</si>
  <si>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</si>
  <si>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</si>
  <si>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</si>
  <si>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</si>
  <si>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</si>
  <si>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</si>
  <si>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</si>
  <si>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</si>
  <si>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</si>
  <si>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</si>
  <si>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</si>
  <si>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</si>
  <si>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</si>
  <si>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</si>
  <si>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</si>
  <si>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</si>
  <si>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</si>
  <si>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</si>
  <si>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</si>
  <si>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</si>
  <si>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</si>
  <si>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</si>
  <si>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</si>
  <si>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</si>
  <si>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</si>
  <si>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</si>
  <si>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</si>
  <si>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</si>
  <si>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</si>
  <si>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</si>
  <si>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</si>
  <si>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</si>
  <si>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</si>
  <si>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</si>
  <si>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</si>
  <si>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</si>
  <si>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</si>
  <si>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</si>
  <si>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</si>
  <si>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</si>
  <si>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</si>
  <si>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</si>
  <si>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</si>
  <si>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</si>
  <si>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</si>
  <si>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</si>
  <si>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</si>
  <si>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</si>
  <si>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</si>
  <si>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</si>
  <si>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</si>
  <si>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</si>
  <si>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</si>
  <si>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</si>
  <si>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</si>
  <si>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</si>
  <si>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</si>
  <si>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</si>
  <si>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</si>
  <si>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</si>
  <si>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</si>
  <si>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</si>
  <si>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</si>
  <si>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</si>
  <si>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</si>
  <si>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</si>
  <si>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</si>
  <si>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</si>
  <si>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</si>
  <si>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</si>
  <si>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</si>
  <si>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</si>
  <si>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</si>
  <si>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</si>
  <si>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</si>
  <si>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</si>
  <si>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</si>
  <si>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</si>
  <si>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</si>
  <si>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</si>
  <si>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</si>
  <si>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</si>
  <si>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</si>
  <si>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</si>
  <si>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</si>
  <si>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</si>
  <si>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</si>
  <si>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</si>
  <si>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</si>
  <si>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</si>
  <si>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</si>
  <si>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</si>
  <si>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</si>
  <si>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</si>
  <si>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</si>
  <si>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</si>
  <si>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</si>
  <si>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</si>
  <si>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</si>
  <si>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</si>
  <si>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</si>
  <si>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</si>
  <si>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</si>
  <si>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</si>
  <si>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</si>
  <si>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</si>
  <si>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</si>
  <si>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</si>
  <si>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</si>
  <si>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</si>
  <si>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</si>
  <si>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</si>
  <si>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</si>
  <si>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</si>
  <si>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</si>
  <si>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</si>
  <si>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</si>
  <si>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</si>
  <si>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</si>
  <si>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</si>
  <si>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</si>
  <si>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</si>
  <si>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</si>
  <si>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</si>
  <si>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</si>
  <si>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</si>
  <si>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</si>
  <si>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</si>
  <si>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</si>
  <si>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</si>
  <si>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</si>
  <si>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</si>
  <si>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</si>
  <si>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</si>
  <si>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</si>
  <si>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</si>
  <si>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</si>
  <si>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</si>
  <si>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</si>
  <si>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</si>
  <si>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</si>
  <si>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</si>
  <si>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</si>
  <si>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</si>
  <si>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</si>
  <si>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</si>
  <si>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</si>
  <si>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</si>
  <si>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</si>
  <si>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</si>
  <si>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</si>
  <si>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</si>
  <si>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</si>
  <si>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</si>
  <si>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</si>
  <si>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</si>
  <si>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</si>
  <si>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</si>
  <si>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</si>
  <si>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</si>
  <si>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</si>
  <si>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</si>
  <si>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</si>
  <si>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</si>
  <si>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</si>
  <si>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</si>
  <si>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</si>
  <si>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</si>
  <si>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</si>
  <si>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</si>
  <si>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</si>
  <si>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</si>
  <si>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</si>
  <si>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</si>
  <si>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</si>
  <si>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</si>
  <si>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</si>
  <si>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</si>
  <si>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</si>
  <si>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</si>
  <si>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</si>
  <si>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</si>
  <si>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</si>
  <si>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</si>
  <si>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</si>
  <si>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</si>
  <si>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</si>
  <si>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</si>
  <si>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</si>
  <si>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</si>
  <si>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</si>
  <si>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</si>
  <si>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</si>
  <si>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</si>
  <si>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</si>
  <si>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</si>
  <si>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</si>
  <si>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</si>
  <si>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</si>
  <si>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</si>
  <si>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</si>
  <si>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</si>
  <si>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</si>
  <si>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</si>
  <si>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</si>
  <si>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</si>
  <si>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</si>
  <si>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</si>
  <si>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</si>
  <si>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</si>
  <si>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</si>
  <si>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</si>
  <si>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</si>
  <si>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</si>
  <si>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</si>
  <si>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</si>
  <si>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</si>
  <si>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</si>
  <si>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</si>
  <si>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</si>
  <si>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</si>
  <si>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</si>
  <si>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</si>
  <si>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</si>
  <si>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</si>
  <si>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</si>
  <si>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</si>
  <si>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</si>
  <si>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</si>
  <si>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</si>
  <si>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</si>
  <si>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</si>
  <si>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</si>
  <si>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</si>
  <si>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</si>
  <si>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</si>
  <si>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</si>
  <si>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</si>
  <si>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</si>
  <si>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</si>
  <si>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</si>
  <si>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</si>
  <si>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</si>
  <si>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</si>
  <si>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</si>
  <si>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</si>
  <si>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</si>
  <si>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</si>
  <si>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</si>
  <si>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</si>
  <si>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</si>
  <si>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</si>
  <si>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</si>
  <si>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</si>
  <si>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</si>
  <si>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</si>
  <si>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</si>
  <si>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</si>
  <si>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</si>
  <si>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</si>
  <si>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</si>
  <si>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</si>
  <si>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</si>
  <si>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</si>
  <si>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</si>
  <si>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</si>
  <si>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</si>
  <si>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</si>
  <si>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</si>
  <si>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</si>
  <si>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</si>
  <si>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</si>
  <si>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</si>
  <si>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</si>
  <si>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</si>
  <si>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</si>
  <si>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</si>
  <si>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</si>
  <si>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</si>
  <si>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</si>
  <si>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</si>
  <si>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</si>
  <si>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</si>
  <si>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</si>
  <si>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</si>
  <si>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</si>
  <si>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</si>
  <si>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</si>
  <si>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</si>
  <si>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</si>
  <si>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</si>
  <si>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</si>
  <si>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</si>
  <si>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</si>
  <si>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</si>
  <si>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</si>
  <si>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</si>
  <si>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</si>
  <si>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</si>
  <si>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</si>
  <si>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</si>
  <si>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</si>
  <si>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</si>
  <si>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</si>
  <si>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</si>
  <si>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</si>
  <si>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</si>
  <si>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</si>
  <si>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</si>
  <si>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</si>
  <si>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</si>
  <si>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</si>
  <si>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</si>
  <si>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</si>
  <si>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</si>
  <si>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</si>
  <si>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</si>
  <si>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</si>
  <si>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</si>
  <si>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</si>
  <si>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</si>
  <si>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</si>
  <si>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</si>
  <si>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</si>
  <si>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</si>
  <si>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</si>
  <si>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</si>
  <si>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</si>
  <si>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</si>
  <si>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</si>
  <si>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</si>
  <si>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</si>
  <si>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</si>
  <si>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</si>
  <si>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</si>
  <si>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</si>
  <si>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</si>
  <si>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</si>
  <si>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</si>
  <si>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</si>
  <si>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</si>
  <si>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</si>
  <si>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</si>
  <si>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</si>
  <si>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</si>
  <si>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</si>
  <si>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</si>
  <si>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</si>
  <si>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</si>
  <si>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</si>
  <si>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</si>
  <si>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</si>
  <si>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</si>
  <si>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</si>
  <si>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</si>
  <si>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</si>
  <si>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</si>
  <si>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</si>
  <si>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</si>
  <si>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</si>
  <si>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</si>
  <si>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</si>
  <si>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</si>
  <si>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</si>
  <si>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</si>
  <si>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</si>
  <si>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</si>
  <si>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</si>
  <si>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</si>
  <si>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</si>
  <si>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</si>
  <si>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</si>
  <si>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</si>
  <si>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</si>
  <si>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</si>
  <si>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</si>
  <si>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</si>
  <si>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</si>
  <si>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</si>
  <si>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</si>
  <si>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</si>
  <si>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</si>
  <si>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</si>
  <si>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</si>
  <si>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</si>
  <si>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</si>
  <si>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</si>
  <si>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</si>
  <si>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</si>
  <si>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</si>
  <si>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</si>
  <si>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</si>
  <si>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</si>
  <si>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</si>
  <si>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</si>
  <si>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</si>
  <si>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</si>
  <si>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</si>
  <si>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</si>
  <si>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</si>
  <si>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</si>
  <si>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</si>
  <si>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</si>
  <si>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</si>
  <si>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</si>
  <si>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</si>
  <si>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</si>
  <si>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</si>
  <si>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</si>
  <si>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</si>
  <si>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</si>
  <si>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</si>
  <si>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</si>
  <si>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</si>
  <si>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</si>
  <si>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</si>
  <si>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</si>
  <si>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</si>
  <si>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</si>
  <si>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</si>
  <si>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</si>
  <si>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</si>
  <si>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</si>
  <si>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</si>
  <si>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</si>
  <si>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</si>
  <si>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</si>
  <si>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</si>
  <si>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</si>
  <si>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</si>
  <si>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</si>
  <si>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</si>
  <si>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</si>
  <si>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</si>
  <si>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</si>
  <si>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</si>
  <si>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</si>
  <si>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</si>
  <si>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</si>
  <si>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</si>
  <si>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</si>
  <si>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</si>
  <si>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</si>
  <si>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</si>
  <si>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</si>
  <si>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</si>
  <si>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</si>
  <si>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</si>
  <si>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</si>
  <si>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</si>
  <si>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</si>
  <si>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</si>
  <si>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</si>
  <si>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</si>
  <si>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</si>
  <si>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</si>
  <si>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</si>
  <si>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</si>
  <si>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</si>
  <si>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</si>
  <si>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</si>
  <si>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</si>
  <si>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</si>
  <si>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</si>
  <si>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</si>
  <si>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</si>
  <si>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</si>
  <si>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</si>
  <si>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</si>
  <si>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</si>
  <si>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</si>
  <si>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</si>
  <si>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</si>
  <si>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</si>
  <si>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</si>
  <si>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</si>
  <si>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</si>
  <si>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</si>
  <si>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</si>
  <si>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</si>
  <si>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</si>
  <si>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</si>
  <si>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</si>
  <si>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</si>
  <si>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</si>
  <si>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</si>
  <si>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</si>
  <si>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</si>
  <si>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</si>
  <si>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</si>
  <si>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</si>
  <si>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</si>
  <si>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</si>
  <si>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</si>
  <si>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</si>
  <si>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</si>
  <si>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</si>
  <si>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</si>
  <si>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</si>
  <si>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</si>
  <si>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</si>
  <si>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</si>
  <si>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</si>
  <si>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</si>
  <si>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</si>
  <si>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</si>
  <si>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</si>
  <si>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</si>
  <si>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</si>
  <si>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</si>
  <si>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</si>
  <si>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</si>
  <si>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</si>
  <si>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</si>
  <si>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</si>
  <si>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</si>
  <si>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</si>
  <si>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</si>
  <si>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</si>
  <si>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</si>
  <si>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</si>
  <si>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</si>
  <si>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</si>
  <si>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</si>
  <si>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</si>
  <si>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</si>
  <si>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</si>
  <si>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</si>
  <si>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</si>
  <si>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</si>
  <si>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</si>
  <si>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</si>
  <si>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</si>
  <si>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</si>
  <si>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</si>
  <si>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</si>
  <si>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</si>
  <si>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</si>
  <si>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</si>
  <si>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</si>
  <si>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</si>
  <si>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</si>
  <si>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</si>
  <si>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</si>
  <si>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</si>
  <si>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</si>
  <si>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</si>
  <si>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</si>
  <si>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</si>
  <si>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</si>
  <si>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</si>
  <si>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</si>
  <si>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</si>
  <si>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</si>
  <si>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</si>
  <si>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</si>
  <si>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</si>
  <si>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</si>
  <si>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</si>
  <si>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</si>
  <si>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</si>
  <si>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</si>
  <si>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</si>
  <si>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</si>
  <si>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</si>
  <si>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</si>
  <si>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</si>
  <si>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</si>
  <si>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</si>
  <si>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</si>
  <si>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</si>
  <si>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</si>
  <si>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</si>
  <si>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</si>
  <si>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</si>
  <si>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</si>
  <si>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</si>
  <si>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</si>
  <si>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</si>
  <si>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</si>
  <si>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</si>
  <si>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</si>
  <si>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</si>
  <si>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</si>
  <si>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</si>
  <si>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</si>
  <si>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</si>
  <si>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</si>
  <si>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</si>
  <si>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</si>
  <si>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</si>
  <si>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</si>
  <si>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</si>
  <si>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</si>
  <si>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</si>
  <si>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</si>
  <si>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</si>
  <si>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</si>
  <si>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</si>
  <si>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</si>
  <si>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</si>
  <si>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</si>
  <si>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</si>
  <si>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</si>
  <si>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</si>
  <si>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</si>
  <si>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</si>
  <si>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</si>
  <si>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</si>
  <si>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</si>
  <si>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</si>
  <si>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</si>
  <si>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</si>
  <si>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</si>
  <si>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</si>
  <si>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</si>
  <si>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</si>
  <si>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</si>
  <si>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</si>
  <si>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</si>
  <si>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</si>
  <si>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</si>
  <si>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</si>
  <si>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</si>
  <si>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</si>
  <si>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</si>
  <si>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</si>
  <si>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</si>
  <si>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</si>
  <si>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</si>
  <si>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</si>
  <si>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</si>
  <si>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</si>
  <si>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</si>
  <si>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</si>
  <si>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</si>
  <si>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</si>
  <si>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</si>
  <si>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</si>
  <si>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</si>
  <si>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</si>
  <si>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</si>
  <si>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</si>
  <si>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</si>
  <si>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</si>
  <si>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</si>
  <si>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</si>
  <si>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</si>
  <si>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</si>
  <si>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</si>
  <si>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</si>
  <si>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</si>
  <si>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</si>
  <si>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</si>
  <si>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</si>
  <si>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</si>
  <si>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</si>
  <si>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</si>
  <si>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</si>
  <si>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</si>
  <si>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</si>
  <si>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</si>
  <si>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</si>
  <si>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</si>
  <si>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</si>
  <si>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</si>
  <si>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</si>
  <si>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</si>
  <si>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</si>
  <si>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</si>
  <si>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</si>
  <si>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</si>
  <si>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</si>
  <si>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</si>
  <si>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</si>
  <si>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</si>
  <si>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</si>
  <si>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</si>
  <si>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</si>
  <si>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</si>
  <si>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</si>
  <si>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</si>
  <si>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</si>
  <si>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</si>
  <si>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</si>
  <si>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</si>
  <si>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</si>
  <si>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</si>
  <si>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</si>
  <si>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</si>
  <si>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</si>
  <si>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</si>
  <si>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</si>
  <si>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</si>
  <si>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</si>
  <si>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</si>
  <si>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</si>
  <si>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</si>
  <si>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</si>
  <si>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</si>
  <si>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</si>
  <si>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</si>
  <si>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</si>
  <si>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</si>
  <si>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</si>
  <si>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</si>
  <si>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</si>
  <si>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</si>
  <si>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</si>
  <si>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</si>
  <si>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</si>
  <si>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</si>
  <si>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</si>
  <si>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</si>
  <si>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</si>
  <si>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</si>
  <si>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</si>
  <si>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</si>
  <si>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</si>
  <si>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</si>
  <si>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</si>
  <si>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</si>
  <si>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</si>
  <si>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</si>
  <si>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</si>
  <si>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</si>
  <si>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</si>
  <si>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</si>
  <si>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</si>
  <si>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</si>
  <si>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</si>
  <si>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</si>
  <si>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</si>
  <si>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</si>
  <si>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</si>
  <si>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</si>
  <si>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</si>
  <si>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</si>
  <si>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</si>
  <si>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</si>
  <si>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</si>
  <si>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</si>
  <si>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</si>
  <si>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</si>
  <si>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</si>
  <si>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</si>
  <si>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</si>
  <si>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</si>
  <si>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</si>
  <si>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</si>
  <si>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</si>
  <si>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</si>
  <si>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</si>
  <si>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</si>
  <si>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</si>
  <si>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</si>
  <si>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</si>
  <si>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</si>
  <si>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</si>
  <si>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</si>
  <si>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</si>
  <si>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</si>
  <si>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</si>
  <si>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</si>
  <si>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</si>
  <si>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</si>
  <si>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</si>
  <si>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</si>
  <si>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</si>
  <si>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</si>
  <si>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</si>
  <si>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</si>
  <si>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</si>
  <si>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</si>
  <si>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</si>
  <si>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</si>
  <si>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</si>
  <si>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</si>
  <si>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</si>
  <si>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</si>
  <si>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</si>
  <si>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</si>
  <si>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</si>
  <si>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</si>
  <si>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</si>
  <si>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</si>
  <si>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</si>
  <si>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</si>
  <si>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</si>
  <si>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</si>
  <si>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</si>
  <si>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</si>
  <si>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</si>
  <si>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</si>
  <si>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</si>
  <si>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</si>
  <si>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</si>
  <si>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</si>
  <si>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</si>
  <si>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</si>
  <si>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</si>
  <si>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</si>
  <si>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</si>
  <si>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</si>
  <si>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</si>
  <si>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</si>
  <si>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</si>
  <si>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</si>
  <si>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</si>
  <si>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</si>
  <si>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</si>
  <si>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</si>
  <si>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</si>
  <si>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</si>
  <si>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</si>
  <si>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</si>
  <si>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</si>
  <si>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</si>
  <si>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</si>
  <si>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</si>
  <si>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</si>
  <si>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</si>
  <si>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</si>
  <si>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</si>
  <si>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</si>
  <si>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</si>
  <si>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</si>
  <si>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</si>
  <si>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</si>
  <si>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</si>
  <si>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</si>
  <si>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</si>
  <si>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</si>
  <si>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</si>
  <si>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</si>
  <si>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</si>
  <si>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</si>
  <si>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</si>
  <si>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</si>
  <si>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</si>
  <si>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</si>
  <si>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</si>
  <si>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</si>
  <si>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</si>
  <si>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</si>
  <si>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</si>
  <si>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</si>
  <si>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</si>
  <si>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</si>
  <si>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</si>
  <si>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</si>
  <si>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</si>
  <si>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</si>
  <si>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</si>
  <si>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</si>
  <si>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</si>
  <si>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</si>
  <si>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</si>
  <si>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</si>
  <si>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</si>
  <si>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</si>
  <si>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</si>
  <si>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</si>
  <si>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</si>
  <si>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</si>
  <si>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</si>
  <si>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</si>
  <si>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</si>
  <si>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</si>
  <si>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</si>
  <si>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</si>
  <si>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</si>
  <si>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</si>
  <si>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</si>
  <si>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</si>
  <si>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</si>
  <si>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</si>
  <si>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</si>
  <si>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</si>
  <si>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</si>
  <si>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</si>
  <si>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</si>
  <si>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</si>
  <si>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</si>
  <si>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</si>
  <si>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</si>
  <si>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</si>
  <si>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</si>
  <si>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</si>
  <si>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</si>
  <si>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</si>
  <si>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</si>
  <si>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</si>
  <si>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</si>
  <si>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</si>
  <si>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</si>
  <si>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</si>
  <si>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</si>
  <si>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</si>
  <si>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</si>
  <si>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</si>
  <si>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</si>
  <si>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</si>
  <si>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</si>
  <si>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</si>
  <si>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</si>
  <si>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</si>
  <si>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</si>
  <si>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</si>
  <si>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</si>
  <si>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</si>
  <si>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</si>
  <si>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</si>
  <si>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</si>
  <si>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</si>
  <si>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</si>
  <si>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</si>
  <si>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</si>
  <si>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</si>
  <si>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</si>
  <si>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</si>
  <si>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</si>
  <si>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</si>
  <si>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</si>
  <si>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</si>
  <si>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</si>
  <si>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</si>
  <si>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</si>
  <si>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</si>
  <si>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</si>
  <si>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</si>
  <si>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</si>
  <si>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</si>
  <si>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</si>
  <si>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</si>
  <si>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</si>
  <si>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</si>
  <si>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</si>
  <si>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</si>
  <si>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</si>
  <si>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</si>
  <si>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</si>
  <si>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</si>
  <si>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</si>
  <si>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</si>
  <si>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</si>
  <si>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</si>
  <si>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</si>
  <si>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</si>
  <si>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</si>
  <si>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</si>
  <si>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</si>
  <si>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</si>
  <si>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</si>
  <si>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</si>
  <si>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</si>
  <si>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</si>
  <si>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</si>
  <si>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</si>
  <si>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</si>
  <si>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</si>
  <si>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</si>
  <si>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</si>
  <si>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</si>
  <si>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</si>
  <si>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</si>
  <si>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</si>
  <si>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</si>
  <si>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</si>
  <si>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</si>
  <si>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</si>
  <si>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</si>
  <si>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</si>
  <si>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</si>
  <si>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</si>
  <si>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</si>
  <si>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</si>
  <si>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</si>
  <si>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</si>
  <si>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</si>
  <si>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</si>
  <si>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</si>
  <si>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</si>
  <si>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</si>
  <si>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</si>
  <si>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</si>
  <si>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</si>
  <si>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</si>
  <si>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</si>
  <si>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</si>
  <si>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</si>
  <si>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</si>
  <si>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</si>
  <si>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</si>
  <si>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</si>
  <si>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</si>
  <si>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</si>
  <si>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</si>
  <si>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</si>
  <si>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</si>
  <si>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</si>
  <si>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</si>
  <si>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</si>
  <si>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</si>
  <si>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</si>
  <si>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</si>
  <si>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</si>
  <si>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</si>
  <si>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</si>
  <si>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</si>
  <si>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</si>
  <si>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</si>
  <si>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</si>
  <si>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</si>
  <si>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</si>
  <si>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</si>
  <si>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</si>
  <si>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</si>
  <si>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</si>
  <si>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</si>
  <si>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</si>
  <si>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</si>
  <si>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</si>
  <si>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</si>
  <si>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</si>
  <si>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</si>
  <si>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</si>
  <si>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</si>
  <si>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</si>
  <si>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</si>
  <si>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</si>
  <si>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</si>
  <si>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</si>
  <si>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</si>
  <si>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</si>
  <si>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</si>
  <si>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</si>
  <si>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</si>
  <si>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</si>
  <si>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</si>
  <si>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</si>
  <si>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</si>
  <si>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</si>
  <si>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</si>
  <si>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</si>
  <si>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</si>
  <si>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</si>
  <si>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</si>
  <si>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</si>
  <si>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</si>
  <si>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</si>
  <si>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</si>
  <si>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</si>
  <si>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</si>
  <si>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</si>
  <si>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</si>
  <si>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</si>
  <si>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</si>
  <si>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</si>
  <si>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</si>
  <si>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</si>
  <si>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</si>
  <si>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</si>
  <si>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</si>
  <si>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</si>
  <si>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</si>
  <si>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</si>
  <si>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</si>
  <si>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</si>
  <si>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</si>
  <si>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</si>
  <si>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</si>
  <si>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</si>
  <si>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</si>
  <si>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</si>
  <si>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</si>
  <si>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</si>
  <si>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</si>
  <si>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</si>
  <si>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</si>
  <si>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</si>
  <si>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</si>
  <si>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</si>
  <si>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</si>
  <si>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</si>
  <si>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</si>
  <si>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</si>
  <si>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</si>
  <si>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</si>
  <si>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</si>
  <si>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</si>
  <si>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</si>
  <si>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</si>
  <si>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</si>
  <si>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</si>
  <si>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</si>
  <si>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</si>
  <si>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</si>
  <si>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</si>
  <si>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</si>
  <si>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</si>
  <si>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</si>
  <si>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</si>
  <si>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</si>
  <si>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</si>
  <si>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</si>
  <si>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</si>
  <si>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</si>
  <si>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</si>
  <si>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</si>
  <si>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</si>
  <si>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</si>
  <si>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</si>
  <si>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</si>
  <si>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</si>
  <si>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</si>
  <si>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</si>
  <si>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</si>
  <si>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</si>
  <si>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</si>
  <si>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</si>
  <si>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</si>
  <si>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</si>
  <si>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</si>
  <si>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</si>
  <si>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</si>
  <si>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</si>
  <si>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</si>
  <si>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</si>
  <si>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</si>
  <si>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</si>
  <si>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</si>
  <si>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</si>
  <si>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</si>
  <si>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</si>
  <si>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</si>
  <si>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</si>
  <si>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</si>
  <si>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</si>
  <si>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</si>
  <si>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</si>
  <si>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</si>
  <si>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</si>
  <si>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</si>
  <si>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</si>
  <si>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</si>
  <si>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</si>
  <si>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</si>
  <si>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</si>
  <si>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</si>
  <si>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</si>
  <si>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</si>
  <si>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</si>
  <si>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</si>
  <si>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</si>
  <si>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</si>
  <si>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</si>
  <si>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</si>
  <si>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</si>
  <si>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</si>
  <si>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</si>
  <si>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</si>
  <si>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</si>
  <si>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</si>
  <si>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</si>
  <si>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</si>
  <si>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</si>
  <si>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</si>
  <si>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</si>
  <si>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</si>
  <si>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</si>
  <si>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</si>
  <si>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</si>
  <si>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</si>
  <si>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</si>
  <si>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</si>
  <si>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</si>
  <si>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</si>
  <si>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</si>
  <si>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</si>
  <si>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</si>
  <si>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</si>
  <si>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</si>
  <si>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</si>
  <si>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</si>
  <si>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</si>
  <si>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</si>
  <si>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</si>
  <si>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</si>
  <si>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</si>
  <si>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</si>
  <si>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</si>
  <si>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</si>
  <si>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</si>
  <si>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</si>
  <si>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</si>
  <si>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</si>
  <si>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</si>
  <si>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</si>
  <si>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</si>
  <si>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</si>
  <si>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</si>
  <si>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</si>
  <si>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</si>
  <si>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</si>
  <si>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</si>
  <si>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</si>
  <si>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</si>
  <si>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</si>
  <si>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</si>
  <si>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</si>
  <si>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</si>
  <si>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</si>
  <si>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</si>
  <si>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</si>
  <si>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</si>
  <si>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</si>
  <si>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</si>
  <si>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</si>
  <si>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</si>
  <si>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</si>
  <si>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</si>
  <si>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</si>
  <si>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</si>
  <si>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</si>
  <si>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</si>
  <si>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</si>
  <si>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</si>
  <si>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</si>
  <si>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</si>
  <si>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</si>
  <si>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</si>
  <si>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</si>
  <si>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</si>
  <si>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</si>
  <si>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</si>
  <si>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</si>
  <si>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</si>
  <si>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</si>
  <si>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</si>
  <si>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</si>
  <si>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</si>
  <si>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</si>
  <si>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</si>
  <si>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</si>
  <si>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</si>
  <si>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</si>
  <si>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</si>
  <si>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</si>
  <si>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</si>
  <si>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</si>
  <si>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</si>
  <si>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</si>
  <si>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</si>
  <si>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</si>
  <si>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</si>
  <si>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</si>
  <si>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</si>
  <si>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</si>
  <si>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</si>
  <si>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</si>
  <si>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</si>
  <si>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</si>
  <si>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</si>
  <si>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</si>
  <si>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</si>
  <si>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</si>
  <si>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</si>
  <si>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</si>
  <si>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</si>
  <si>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</si>
  <si>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</si>
  <si>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</si>
  <si>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</si>
  <si>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</si>
  <si>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</si>
  <si>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</si>
  <si>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</si>
  <si>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</si>
  <si>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</si>
  <si>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</si>
  <si>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</si>
  <si>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</si>
  <si>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</si>
  <si>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</si>
  <si>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</si>
  <si>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</si>
  <si>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</si>
  <si>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</si>
  <si>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</si>
  <si>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</si>
  <si>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</si>
  <si>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</si>
  <si>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</si>
  <si>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</si>
  <si>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</si>
  <si>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</si>
  <si>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</si>
  <si>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</si>
  <si>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</si>
  <si>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</si>
  <si>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</si>
  <si>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</si>
  <si>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</si>
  <si>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</si>
  <si>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</si>
  <si>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</si>
  <si>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</si>
  <si>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</si>
  <si>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</si>
  <si>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</si>
  <si>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</si>
  <si>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</si>
  <si>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</si>
  <si>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</si>
  <si>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</si>
  <si>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</si>
  <si>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</si>
  <si>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</si>
  <si>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</si>
  <si>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</si>
  <si>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</si>
  <si>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</si>
  <si>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</si>
  <si>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</si>
  <si>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</si>
  <si>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</si>
  <si>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</si>
  <si>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</si>
  <si>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</si>
  <si>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</si>
  <si>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</si>
  <si>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</si>
  <si>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</si>
  <si>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</si>
  <si>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</si>
  <si>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</si>
  <si>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</si>
  <si>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</si>
  <si>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</si>
  <si>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</si>
  <si>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</si>
  <si>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</si>
  <si>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</si>
  <si>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</si>
  <si>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</si>
  <si>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</si>
  <si>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</si>
  <si>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</si>
  <si>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</si>
  <si>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</si>
  <si>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</si>
  <si>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</si>
  <si>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</si>
  <si>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</si>
  <si>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</si>
  <si>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</si>
  <si>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</si>
  <si>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</si>
  <si>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</si>
  <si>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</si>
  <si>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</si>
  <si>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</si>
  <si>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</si>
  <si>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</si>
  <si>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</si>
  <si>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</si>
  <si>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</si>
  <si>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</si>
  <si>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</si>
  <si>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</si>
  <si>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</si>
  <si>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</si>
  <si>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</si>
  <si>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</si>
  <si>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</si>
  <si>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</si>
  <si>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</si>
  <si>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</si>
  <si>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</si>
  <si>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</si>
  <si>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</si>
  <si>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</si>
  <si>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</si>
  <si>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</si>
  <si>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</si>
  <si>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</si>
  <si>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</si>
  <si>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</si>
  <si>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</si>
  <si>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</si>
  <si>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</si>
  <si>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</si>
  <si>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</si>
  <si>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</si>
  <si>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</si>
  <si>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</si>
  <si>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</si>
  <si>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</si>
  <si>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</si>
  <si>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</si>
  <si>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</si>
  <si>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</si>
  <si>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</si>
  <si>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</si>
  <si>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</si>
  <si>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</si>
  <si>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</si>
  <si>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</si>
  <si>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</si>
  <si>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</si>
  <si>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</si>
  <si>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</si>
  <si>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</si>
  <si>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</si>
  <si>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</si>
  <si>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</si>
  <si>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</si>
  <si>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</si>
  <si>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</si>
  <si>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</si>
  <si>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</si>
  <si>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</si>
  <si>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</si>
  <si>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</si>
  <si>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</si>
  <si>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</si>
  <si>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</si>
  <si>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</si>
  <si>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</si>
  <si>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</si>
  <si>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</si>
  <si>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</si>
  <si>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</si>
  <si>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</si>
  <si>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</si>
  <si>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</si>
  <si>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</si>
  <si>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</si>
  <si>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</si>
  <si>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</si>
  <si>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</si>
  <si>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</si>
  <si>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</si>
  <si>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</si>
  <si>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</si>
  <si>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</si>
  <si>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</si>
  <si>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</si>
  <si>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</si>
  <si>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</si>
  <si>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</si>
  <si>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</si>
  <si>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</si>
  <si>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</si>
  <si>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</si>
  <si>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</si>
  <si>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</si>
  <si>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</si>
  <si>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</si>
  <si>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</si>
  <si>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</si>
  <si>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</si>
  <si>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</si>
  <si>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</si>
  <si>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</si>
  <si>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</si>
  <si>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</si>
  <si>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</si>
  <si>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</si>
  <si>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</si>
  <si>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</si>
  <si>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</si>
  <si>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</si>
  <si>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</si>
  <si>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</si>
  <si>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</si>
  <si>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</si>
  <si>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</si>
  <si>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</si>
  <si>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</si>
  <si>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</si>
  <si>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</si>
  <si>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</si>
  <si>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</si>
  <si>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</si>
  <si>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</si>
  <si>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</si>
  <si>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</si>
  <si>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</si>
  <si>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</si>
  <si>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</si>
  <si>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</si>
  <si>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</si>
  <si>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</si>
  <si>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</si>
  <si>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</si>
  <si>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</si>
  <si>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</si>
  <si>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</si>
  <si>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</si>
  <si>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</si>
  <si>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</si>
  <si>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</si>
  <si>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</si>
  <si>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</si>
  <si>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</si>
  <si>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</si>
  <si>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</si>
  <si>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</si>
  <si>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</si>
  <si>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</si>
  <si>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</si>
  <si>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</si>
  <si>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</si>
  <si>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</si>
  <si>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</si>
  <si>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</si>
  <si>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</si>
  <si>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</si>
  <si>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</si>
  <si>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</si>
  <si>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</si>
  <si>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</si>
  <si>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</si>
  <si>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</si>
  <si>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</si>
  <si>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</si>
  <si>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</si>
  <si>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</si>
  <si>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</si>
  <si>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</si>
  <si>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</si>
  <si>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</si>
  <si>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</si>
  <si>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</si>
  <si>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</si>
  <si>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</si>
  <si>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</si>
  <si>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</si>
  <si>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</si>
  <si>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</si>
  <si>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</si>
  <si>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</si>
  <si>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</si>
  <si>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</si>
  <si>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</si>
  <si>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</si>
  <si>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</si>
  <si>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</si>
  <si>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</si>
  <si>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</si>
  <si>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</si>
  <si>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</si>
  <si>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</si>
  <si>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</si>
  <si>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</si>
  <si>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</si>
  <si>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</si>
  <si>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</si>
  <si>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</si>
  <si>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</si>
  <si>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</si>
  <si>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</si>
  <si>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</si>
  <si>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</si>
  <si>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</si>
  <si>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</si>
  <si>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</si>
  <si>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</si>
  <si>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</si>
  <si>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</si>
  <si>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</si>
  <si>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</si>
  <si>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</si>
  <si>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</si>
  <si>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</si>
  <si>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</si>
  <si>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</si>
  <si>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</si>
  <si>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</si>
  <si>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</si>
  <si>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</si>
  <si>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</si>
  <si>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</si>
  <si>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</si>
  <si>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</si>
  <si>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</si>
  <si>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</si>
  <si>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</si>
  <si>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</si>
  <si>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</si>
  <si>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</si>
  <si>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</si>
  <si>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</si>
  <si>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</si>
  <si>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</si>
  <si>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</si>
  <si>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</si>
  <si>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</si>
  <si>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</si>
  <si>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</si>
  <si>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</si>
  <si>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</si>
  <si>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</si>
  <si>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</si>
  <si>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</si>
  <si>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</si>
  <si>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</si>
  <si>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</si>
  <si>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</si>
  <si>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</si>
  <si>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</si>
  <si>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</si>
  <si>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</si>
  <si>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</si>
  <si>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</si>
  <si>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</si>
  <si>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</si>
  <si>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</si>
  <si>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</si>
  <si>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</si>
  <si>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</si>
  <si>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</si>
  <si>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</si>
  <si>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</si>
  <si>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</si>
  <si>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</si>
  <si>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</si>
  <si>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</si>
  <si>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</si>
  <si>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</si>
  <si>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</si>
  <si>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</si>
  <si>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</si>
  <si>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</si>
  <si>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</si>
  <si>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</si>
  <si>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</si>
  <si>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</si>
  <si>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</si>
  <si>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</si>
  <si>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</si>
  <si>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</si>
  <si>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</si>
  <si>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</si>
  <si>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</si>
  <si>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</si>
  <si>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</si>
  <si>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</si>
  <si>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</si>
  <si>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</si>
  <si>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</si>
  <si>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</si>
  <si>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</si>
  <si>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</si>
  <si>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</si>
  <si>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</si>
  <si>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</si>
  <si>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</si>
  <si>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</si>
  <si>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</si>
  <si>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</si>
  <si>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</si>
  <si>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</si>
  <si>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</si>
  <si>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</si>
  <si>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</si>
  <si>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</si>
  <si>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</si>
  <si>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</si>
  <si>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</si>
  <si>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</si>
  <si>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</si>
  <si>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</si>
  <si>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</si>
  <si>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</si>
  <si>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</si>
  <si>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</si>
  <si>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</si>
  <si>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</si>
  <si>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</si>
  <si>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</si>
  <si>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</si>
  <si>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</si>
  <si>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</si>
  <si>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</si>
  <si>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</si>
  <si>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</si>
  <si>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</si>
  <si>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</si>
  <si>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</si>
  <si>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</si>
  <si>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</si>
  <si>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</si>
  <si>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</si>
  <si>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</si>
  <si>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</si>
  <si>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</si>
  <si>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</si>
  <si>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</si>
  <si>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</si>
  <si>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</si>
  <si>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</si>
  <si>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</si>
  <si>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</si>
  <si>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</si>
  <si>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</si>
  <si>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</si>
  <si>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</si>
  <si>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</si>
  <si>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</si>
  <si>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</si>
  <si>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</si>
  <si>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</si>
  <si>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</si>
  <si>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</si>
  <si>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</si>
  <si>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</si>
  <si>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</si>
  <si>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</si>
  <si>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</si>
  <si>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</si>
  <si>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</si>
  <si>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</si>
  <si>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</si>
  <si>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</si>
  <si>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</si>
  <si>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</si>
  <si>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</si>
  <si>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</si>
  <si>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</si>
  <si>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</si>
  <si>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</si>
  <si>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</si>
  <si>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</si>
  <si>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</si>
  <si>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</si>
  <si>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</si>
  <si>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</si>
  <si>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</si>
  <si>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</si>
  <si>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</si>
  <si>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</si>
  <si>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</si>
  <si>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</si>
  <si>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</si>
  <si>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</si>
  <si>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</si>
  <si>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</si>
  <si>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</si>
  <si>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</si>
  <si>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</si>
  <si>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</si>
  <si>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</si>
  <si>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</si>
  <si>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</si>
  <si>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</si>
  <si>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</si>
  <si>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</si>
  <si>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</si>
  <si>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</si>
  <si>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</si>
  <si>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</si>
  <si>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</si>
  <si>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</si>
  <si>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</si>
  <si>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</si>
  <si>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</si>
  <si>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</si>
  <si>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</si>
  <si>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</si>
  <si>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</si>
  <si>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</si>
  <si>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</si>
  <si>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</si>
  <si>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</si>
  <si>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</si>
  <si>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</si>
  <si>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</si>
  <si>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</si>
  <si>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</si>
  <si>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</si>
  <si>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</si>
  <si>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</si>
  <si>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</si>
  <si>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</si>
  <si>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</si>
  <si>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</si>
  <si>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</si>
  <si>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</si>
  <si>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</si>
  <si>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</si>
  <si>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</si>
  <si>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</si>
  <si>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</si>
  <si>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</si>
  <si>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</si>
  <si>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</si>
  <si>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</si>
  <si>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</si>
  <si>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</si>
  <si>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</si>
  <si>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</si>
  <si>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</si>
  <si>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</si>
  <si>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</si>
  <si>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</si>
  <si>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</si>
  <si>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</si>
  <si>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</si>
  <si>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</si>
  <si>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</si>
  <si>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</si>
  <si>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</si>
  <si>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</si>
  <si>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</si>
  <si>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</si>
  <si>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</si>
  <si>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</si>
  <si>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</si>
  <si>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</si>
  <si>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</si>
  <si>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</si>
  <si>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</si>
  <si>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</si>
  <si>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</si>
  <si>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</si>
  <si>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</si>
  <si>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</si>
  <si>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</si>
  <si>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</si>
  <si>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</si>
  <si>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</si>
  <si>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</si>
  <si>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</si>
  <si>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</si>
  <si>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</si>
  <si>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</si>
  <si>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</si>
  <si>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</si>
  <si>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</si>
  <si>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</si>
  <si>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</si>
  <si>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</si>
  <si>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</si>
  <si>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</si>
  <si>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</si>
  <si>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</si>
  <si>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</si>
  <si>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</si>
  <si>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</si>
  <si>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</si>
  <si>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</si>
  <si>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</si>
  <si>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</si>
  <si>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</si>
  <si>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</si>
  <si>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</si>
  <si>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</si>
  <si>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</si>
  <si>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</si>
  <si>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</si>
  <si>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</si>
  <si>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</si>
  <si>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</si>
  <si>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</si>
  <si>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</si>
  <si>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</si>
  <si>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</si>
  <si>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</si>
  <si>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</si>
  <si>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</si>
  <si>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</si>
  <si>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</si>
  <si>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</si>
  <si>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</si>
  <si>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</si>
  <si>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</si>
  <si>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</si>
  <si>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</si>
  <si>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</si>
  <si>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</si>
  <si>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</si>
  <si>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</si>
  <si>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</si>
  <si>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</si>
  <si>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</si>
  <si>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</si>
  <si>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</si>
  <si>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</si>
  <si>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</si>
  <si>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</si>
  <si>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</si>
  <si>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</si>
  <si>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</si>
  <si>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</si>
  <si>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</si>
  <si>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</si>
  <si>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</si>
  <si>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</si>
  <si>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</si>
  <si>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</si>
  <si>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</si>
  <si>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</si>
  <si>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</si>
  <si>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</si>
  <si>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</si>
  <si>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</si>
  <si>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</si>
  <si>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</si>
  <si>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</si>
  <si>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</si>
  <si>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</si>
  <si>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</si>
  <si>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</si>
  <si>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</si>
  <si>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</si>
  <si>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</si>
  <si>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</si>
  <si>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</si>
  <si>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</si>
  <si>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</si>
  <si>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</si>
  <si>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</si>
  <si>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</si>
  <si>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</si>
  <si>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</si>
  <si>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</si>
  <si>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</si>
  <si>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</si>
  <si>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</si>
  <si>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</si>
  <si>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</si>
  <si>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</si>
  <si>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</si>
  <si>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</si>
  <si>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</si>
  <si>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</si>
  <si>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</si>
  <si>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</si>
  <si>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</si>
  <si>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</si>
  <si>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</si>
  <si>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</si>
  <si>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</si>
  <si>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</si>
  <si>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</si>
  <si>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</si>
  <si>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</si>
  <si>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</si>
  <si>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</si>
  <si>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</si>
  <si>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</si>
  <si>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</si>
  <si>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</si>
  <si>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</si>
  <si>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</si>
  <si>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</si>
  <si>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</si>
  <si>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</si>
  <si>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</si>
  <si>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</si>
  <si>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</si>
  <si>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</si>
  <si>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</si>
  <si>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</si>
  <si>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</si>
  <si>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</si>
  <si>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</si>
  <si>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</si>
  <si>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</si>
  <si>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</si>
  <si>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</si>
  <si>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</si>
  <si>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</si>
  <si>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</si>
  <si>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</si>
  <si>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</si>
  <si>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</si>
  <si>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</si>
  <si>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</si>
  <si>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</si>
  <si>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</si>
  <si>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</si>
  <si>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</si>
  <si>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</si>
  <si>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</si>
  <si>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</si>
  <si>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</si>
  <si>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</si>
  <si>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</si>
  <si>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</si>
  <si>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</si>
  <si>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</si>
  <si>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</si>
  <si>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</si>
  <si>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</si>
  <si>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</si>
  <si>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</si>
  <si>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</si>
  <si>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</si>
  <si>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</si>
  <si>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</si>
  <si>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</si>
  <si>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</si>
  <si>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</si>
  <si>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</si>
  <si>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</si>
  <si>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</si>
  <si>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</si>
  <si>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</si>
  <si>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</si>
  <si>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</si>
  <si>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</si>
  <si>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</si>
  <si>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</si>
  <si>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</si>
  <si>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</si>
  <si>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</si>
  <si>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</si>
  <si>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</si>
  <si>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</si>
  <si>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</si>
  <si>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</si>
  <si>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</si>
  <si>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</si>
  <si>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</si>
  <si>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</si>
  <si>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</si>
  <si>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</si>
  <si>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</si>
  <si>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</si>
  <si>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</si>
  <si>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</si>
  <si>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</si>
  <si>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</si>
  <si>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</si>
  <si>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</si>
  <si>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</si>
  <si>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</si>
  <si>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</si>
  <si>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</si>
  <si>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</si>
  <si>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</si>
  <si>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</si>
  <si>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</si>
  <si>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</si>
  <si>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</si>
  <si>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</si>
  <si>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</si>
  <si>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</si>
  <si>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</si>
  <si>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</si>
  <si>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</si>
  <si>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</si>
  <si>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</si>
  <si>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</si>
  <si>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</si>
  <si>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</si>
  <si>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</si>
  <si>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</si>
  <si>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</si>
  <si>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</si>
  <si>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</si>
  <si>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</si>
  <si>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</si>
  <si>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</si>
  <si>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</si>
  <si>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</si>
  <si>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</si>
  <si>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</si>
  <si>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</si>
  <si>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</si>
  <si>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</si>
  <si>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</si>
  <si>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</si>
  <si>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</si>
  <si>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</si>
  <si>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</si>
  <si>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</si>
  <si>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</si>
  <si>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</si>
  <si>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</si>
  <si>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</si>
  <si>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</si>
  <si>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</si>
  <si>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</si>
  <si>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</si>
  <si>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</si>
  <si>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</si>
  <si>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</si>
  <si>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</si>
  <si>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</si>
  <si>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</si>
  <si>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</si>
  <si>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</si>
  <si>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</si>
  <si>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</si>
  <si>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</si>
  <si>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</si>
  <si>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</si>
  <si>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</si>
  <si>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</si>
  <si>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</si>
  <si>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</si>
  <si>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</si>
  <si>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</si>
  <si>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</si>
  <si>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</si>
  <si>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</si>
  <si>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</si>
  <si>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</si>
  <si>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</si>
  <si>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</si>
  <si>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</si>
  <si>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</si>
  <si>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</si>
  <si>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</si>
  <si>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</si>
  <si>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</si>
  <si>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</si>
  <si>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</si>
  <si>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</si>
  <si>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</si>
  <si>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</si>
  <si>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</si>
  <si>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</si>
  <si>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</si>
  <si>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</si>
  <si>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</si>
  <si>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</si>
  <si>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</si>
  <si>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</si>
  <si>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</si>
  <si>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</si>
  <si>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</si>
  <si>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</si>
  <si>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</si>
  <si>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</si>
  <si>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</si>
  <si>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</si>
  <si>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</si>
  <si>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</si>
  <si>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</si>
  <si>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</si>
  <si>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</si>
  <si>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</si>
  <si>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</si>
  <si>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</si>
  <si>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</si>
  <si>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</si>
  <si>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</si>
  <si>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</si>
  <si>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</si>
  <si>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</si>
  <si>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</si>
  <si>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</si>
  <si>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</si>
  <si>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</si>
  <si>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</si>
  <si>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</si>
  <si>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</si>
  <si>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</si>
  <si>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</si>
  <si>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</si>
  <si>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</si>
  <si>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</si>
  <si>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</si>
  <si>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</si>
  <si>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</si>
  <si>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</si>
  <si>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</si>
  <si>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</si>
  <si>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</si>
  <si>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</si>
  <si>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</si>
  <si>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</si>
  <si>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</si>
  <si>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</si>
  <si>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</si>
  <si>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</si>
  <si>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</si>
  <si>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</si>
  <si>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</si>
  <si>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</si>
  <si>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</si>
  <si>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</si>
  <si>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</si>
  <si>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</si>
  <si>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</si>
  <si>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</si>
  <si>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</si>
  <si>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</si>
  <si>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</si>
  <si>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</si>
  <si>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</si>
  <si>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</si>
  <si>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</si>
  <si>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</si>
  <si>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</si>
  <si>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</si>
  <si>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</si>
  <si>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</si>
  <si>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</si>
  <si>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</si>
  <si>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</si>
  <si>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</si>
  <si>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</si>
  <si>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</si>
  <si>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</si>
  <si>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</si>
  <si>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</si>
  <si>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</si>
  <si>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</si>
  <si>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</si>
  <si>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</si>
  <si>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</si>
  <si>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</si>
  <si>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</si>
  <si>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</si>
  <si>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</si>
  <si>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</si>
  <si>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</si>
  <si>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</si>
  <si>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</si>
  <si>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</si>
  <si>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</si>
  <si>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</si>
  <si>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</si>
  <si>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</si>
  <si>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</si>
  <si>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</si>
  <si>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</si>
  <si>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</si>
  <si>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</si>
  <si>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</si>
  <si>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</si>
  <si>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</si>
  <si>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</si>
  <si>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</si>
  <si>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</si>
  <si>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</si>
  <si>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</si>
  <si>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</si>
  <si>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</si>
  <si>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</si>
  <si>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</si>
  <si>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</si>
  <si>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</si>
  <si>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</si>
  <si>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</si>
  <si>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</si>
  <si>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</si>
  <si>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</si>
  <si>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</si>
  <si>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</si>
  <si>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</si>
  <si>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</si>
  <si>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</si>
  <si>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</si>
  <si>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</si>
  <si>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</si>
  <si>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</si>
  <si>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</si>
  <si>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</si>
  <si>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</si>
  <si>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</si>
  <si>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</si>
  <si>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</si>
  <si>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</si>
  <si>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</si>
  <si>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</si>
  <si>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</si>
  <si>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</si>
  <si>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</si>
  <si>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</si>
  <si>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</si>
  <si>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</si>
  <si>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</si>
  <si>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</si>
  <si>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</si>
  <si>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</si>
  <si>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</si>
  <si>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</si>
  <si>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</si>
  <si>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</si>
  <si>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</si>
  <si>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</si>
  <si>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</si>
  <si>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</si>
  <si>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</si>
  <si>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</si>
  <si>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</si>
  <si>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</si>
  <si>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</si>
  <si>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</si>
  <si>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</si>
  <si>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</si>
  <si>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</si>
  <si>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</si>
  <si>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</si>
  <si>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</si>
  <si>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</si>
  <si>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</si>
  <si>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</si>
  <si>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</si>
  <si>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</si>
  <si>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</si>
  <si>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</si>
  <si>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</si>
  <si>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</si>
  <si>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</si>
  <si>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</si>
  <si>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</si>
  <si>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</si>
  <si>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</si>
  <si>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</si>
  <si>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</si>
  <si>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</si>
  <si>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</si>
  <si>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</si>
  <si>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</si>
  <si>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</si>
  <si>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</si>
  <si>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</si>
  <si>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</si>
  <si>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</si>
  <si>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</si>
  <si>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</si>
  <si>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</si>
  <si>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</si>
  <si>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</si>
  <si>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</si>
  <si>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</si>
  <si>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</si>
  <si>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</si>
  <si>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</si>
  <si>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</si>
  <si>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</si>
  <si>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</si>
  <si>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</si>
  <si>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</si>
  <si>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</si>
  <si>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</si>
  <si>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</si>
  <si>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</si>
  <si>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</si>
  <si>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</si>
  <si>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</si>
  <si>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</si>
  <si>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</si>
  <si>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</si>
  <si>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</si>
  <si>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</si>
  <si>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</si>
  <si>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</si>
  <si>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</si>
  <si>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</si>
  <si>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</si>
  <si>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</si>
  <si>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</si>
  <si>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</si>
  <si>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</si>
  <si>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</si>
  <si>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</si>
  <si>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</si>
  <si>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</si>
  <si>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</si>
  <si>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</si>
  <si>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</si>
  <si>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</si>
  <si>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</si>
  <si>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</si>
  <si>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</si>
  <si>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</si>
  <si>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</si>
  <si>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</si>
  <si>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</si>
  <si>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</si>
  <si>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</si>
  <si>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</si>
  <si>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</si>
  <si>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</si>
  <si>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</si>
  <si>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</si>
  <si>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</si>
  <si>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</si>
  <si>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</si>
  <si>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</si>
  <si>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</si>
  <si>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</si>
  <si>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</si>
  <si>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</si>
  <si>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</si>
  <si>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</si>
  <si>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</si>
  <si>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</si>
  <si>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</si>
  <si>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</si>
  <si>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</si>
  <si>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</si>
  <si>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</si>
  <si>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</si>
  <si>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</si>
  <si>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</si>
  <si>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</si>
  <si>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</si>
  <si>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</si>
  <si>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</si>
  <si>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</si>
  <si>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</si>
  <si>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</si>
  <si>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</si>
  <si>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</si>
  <si>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</si>
  <si>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</si>
  <si>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</si>
  <si>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</si>
  <si>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</si>
  <si>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</si>
  <si>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</si>
  <si>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</si>
  <si>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</si>
  <si>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</si>
  <si>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</si>
  <si>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</si>
  <si>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</si>
  <si>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</si>
  <si>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</si>
  <si>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</si>
  <si>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</si>
  <si>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</si>
  <si>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</si>
  <si>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</si>
  <si>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</si>
  <si>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</si>
  <si>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</si>
  <si>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</si>
  <si>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</si>
  <si>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</si>
  <si>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</si>
  <si>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</si>
  <si>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</si>
  <si>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</si>
  <si>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</si>
  <si>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</si>
  <si>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</si>
  <si>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</si>
  <si>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</si>
  <si>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</si>
  <si>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</si>
  <si>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</si>
  <si>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</si>
  <si>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</si>
  <si>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</si>
  <si>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</si>
  <si>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</si>
  <si>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</si>
  <si>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</si>
  <si>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</si>
  <si>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</si>
  <si>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</si>
  <si>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</si>
  <si>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</si>
  <si>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</si>
  <si>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</si>
  <si>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</si>
  <si>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</si>
  <si>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</si>
  <si>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</si>
  <si>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</si>
  <si>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</si>
  <si>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</si>
  <si>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</si>
  <si>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</si>
  <si>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</si>
  <si>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</si>
  <si>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</si>
  <si>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</si>
  <si>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</si>
  <si>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</si>
  <si>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</si>
  <si>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</si>
  <si>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</si>
  <si>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</si>
  <si>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</si>
  <si>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</si>
  <si>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</si>
  <si>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</si>
  <si>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</si>
  <si>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</si>
  <si>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</si>
  <si>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</si>
  <si>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</si>
  <si>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</si>
  <si>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</si>
  <si>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</si>
  <si>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</si>
  <si>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</si>
  <si>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</si>
  <si>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</si>
  <si>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</si>
  <si>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</si>
  <si>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</si>
  <si>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</si>
  <si>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</si>
  <si>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</si>
  <si>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</si>
  <si>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</si>
  <si>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</si>
  <si>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</si>
  <si>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</si>
  <si>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</si>
  <si>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</si>
  <si>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</si>
  <si>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</si>
  <si>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</si>
  <si>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</si>
  <si>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</si>
  <si>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</si>
  <si>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</si>
  <si>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</si>
  <si>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</si>
  <si>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</si>
  <si>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</si>
  <si>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</si>
  <si>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</si>
  <si>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</si>
  <si>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</si>
  <si>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</si>
  <si>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</si>
  <si>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</si>
  <si>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</si>
  <si>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</si>
  <si>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</si>
  <si>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</si>
  <si>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</si>
  <si>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</si>
  <si>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</si>
  <si>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</si>
  <si>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</si>
  <si>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</si>
  <si>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</si>
  <si>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</si>
  <si>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</si>
  <si>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</si>
  <si>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</si>
  <si>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</si>
  <si>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</si>
  <si>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</si>
  <si>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</si>
  <si>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</si>
  <si>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</si>
  <si>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</si>
  <si>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</si>
  <si>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</si>
  <si>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</si>
  <si>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</si>
  <si>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</si>
  <si>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</si>
  <si>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</si>
  <si>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</si>
  <si>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</si>
  <si>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</si>
  <si>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</si>
  <si>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</si>
  <si>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</si>
  <si>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</si>
  <si>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</si>
  <si>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</si>
  <si>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</si>
  <si>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</si>
  <si>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</si>
  <si>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</si>
  <si>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</si>
  <si>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</si>
  <si>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</si>
  <si>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</si>
  <si>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</si>
  <si>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</si>
  <si>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</si>
  <si>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</si>
  <si>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</si>
  <si>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</si>
  <si>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</si>
  <si>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</si>
  <si>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</si>
  <si>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</si>
  <si>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</si>
  <si>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</si>
  <si>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</si>
  <si>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</si>
  <si>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</si>
  <si>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</si>
  <si>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</si>
  <si>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</si>
  <si>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</si>
  <si>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</si>
  <si>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</si>
  <si>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</si>
  <si>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</si>
  <si>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</si>
  <si>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</si>
  <si>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</si>
  <si>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</si>
  <si>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</si>
  <si>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</si>
  <si>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</si>
  <si>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</si>
  <si>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</si>
  <si>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</si>
  <si>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</si>
  <si>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</si>
  <si>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</si>
  <si>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</si>
  <si>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</si>
  <si>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</si>
  <si>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</si>
  <si>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</si>
  <si>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</si>
  <si>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</si>
  <si>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</si>
  <si>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</si>
  <si>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</si>
  <si>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</si>
  <si>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</si>
  <si>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</si>
  <si>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</si>
  <si>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</si>
  <si>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</si>
  <si>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</si>
  <si>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</si>
  <si>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</si>
  <si>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</si>
  <si>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</si>
  <si>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</si>
  <si>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</si>
  <si>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</si>
  <si>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</si>
  <si>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</si>
  <si>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</si>
  <si>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</si>
  <si>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</si>
  <si>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</si>
  <si>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</si>
  <si>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</si>
  <si>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</si>
  <si>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</si>
  <si>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</si>
  <si>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</si>
  <si>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</si>
  <si>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</si>
  <si>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</si>
  <si>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</si>
  <si>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</si>
  <si>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</si>
  <si>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</si>
  <si>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</si>
  <si>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</si>
  <si>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</si>
  <si>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</si>
  <si>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</si>
  <si>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</si>
  <si>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</si>
  <si>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</si>
  <si>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</si>
  <si>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</si>
  <si>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</si>
  <si>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</si>
  <si>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</si>
  <si>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</si>
  <si>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</si>
  <si>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</si>
  <si>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</si>
  <si>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</si>
  <si>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</si>
  <si>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</si>
  <si>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</si>
  <si>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</si>
  <si>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</si>
  <si>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</si>
  <si>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</si>
  <si>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</si>
  <si>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</si>
  <si>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</si>
  <si>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</si>
  <si>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</si>
  <si>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</si>
  <si>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</si>
  <si>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</si>
  <si>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</si>
  <si>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</si>
  <si>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</si>
  <si>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</si>
  <si>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</si>
  <si>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</si>
  <si>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</si>
  <si>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</si>
  <si>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</si>
  <si>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</si>
  <si>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</si>
  <si>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</si>
  <si>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</si>
  <si>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</si>
  <si>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</si>
  <si>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</si>
  <si>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</si>
  <si>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</si>
  <si>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</si>
  <si>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</si>
  <si>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</si>
  <si>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</si>
  <si>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</si>
  <si>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</si>
  <si>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</si>
  <si>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</si>
  <si>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</si>
  <si>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</si>
  <si>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</si>
  <si>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</si>
  <si>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</si>
  <si>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</si>
  <si>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</si>
  <si>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</si>
  <si>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</si>
  <si>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</si>
  <si>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</si>
  <si>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</si>
  <si>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</si>
  <si>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</si>
  <si>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</si>
  <si>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</si>
  <si>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</si>
  <si>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</si>
  <si>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</si>
  <si>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</si>
  <si>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</si>
  <si>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</si>
  <si>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</si>
  <si>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</si>
  <si>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</si>
  <si>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</si>
  <si>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</si>
  <si>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</si>
  <si>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</si>
  <si>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</si>
  <si>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</si>
  <si>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</si>
  <si>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</si>
  <si>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</si>
  <si>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</si>
  <si>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</si>
  <si>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</si>
  <si>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</si>
  <si>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</si>
  <si>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</si>
  <si>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</si>
  <si>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</si>
  <si>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</si>
  <si>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</si>
  <si>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</si>
  <si>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</si>
  <si>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</si>
  <si>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</si>
  <si>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</si>
  <si>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</si>
  <si>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</si>
  <si>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</si>
  <si>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</si>
  <si>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</si>
  <si>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</si>
  <si>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</si>
  <si>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</si>
  <si>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</si>
  <si>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</si>
  <si>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</si>
  <si>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</si>
  <si>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</si>
  <si>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</si>
  <si>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</si>
  <si>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</si>
  <si>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</si>
  <si>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</si>
  <si>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</si>
  <si>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</si>
  <si>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</si>
  <si>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</si>
  <si>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</si>
  <si>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</si>
  <si>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</si>
  <si>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</si>
  <si>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</si>
  <si>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</si>
  <si>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</si>
  <si>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</si>
  <si>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</si>
  <si>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</si>
  <si>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</si>
  <si>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</si>
  <si>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</si>
  <si>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</si>
  <si>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</si>
  <si>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</si>
  <si>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</si>
  <si>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</si>
  <si>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</si>
  <si>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</si>
  <si>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</si>
  <si>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</si>
  <si>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</si>
  <si>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</si>
  <si>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</si>
  <si>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</si>
  <si>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</si>
  <si>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</si>
  <si>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</si>
  <si>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</si>
  <si>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</si>
  <si>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</si>
  <si>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</si>
  <si>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</si>
  <si>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</si>
  <si>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</si>
  <si>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</si>
  <si>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</si>
  <si>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</si>
  <si>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</si>
  <si>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</si>
  <si>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</si>
  <si>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</si>
  <si>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</si>
  <si>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</si>
  <si>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</si>
  <si>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</si>
  <si>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</si>
  <si>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</si>
  <si>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</si>
  <si>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</si>
  <si>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</si>
  <si>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</si>
  <si>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</si>
  <si>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</si>
  <si>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</si>
  <si>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</si>
  <si>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</si>
  <si>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</si>
  <si>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</si>
  <si>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</si>
  <si>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</si>
  <si>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</si>
  <si>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</si>
  <si>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</si>
  <si>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</si>
  <si>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</si>
  <si>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</si>
  <si>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</si>
  <si>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</si>
  <si>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</si>
  <si>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</si>
  <si>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</si>
  <si>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</si>
  <si>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</si>
  <si>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</si>
  <si>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</si>
  <si>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</si>
  <si>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</si>
  <si>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</si>
  <si>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</si>
  <si>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</si>
  <si>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</si>
  <si>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</si>
  <si>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</si>
  <si>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</si>
  <si>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</si>
  <si>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</si>
  <si>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</si>
  <si>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</si>
  <si>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</si>
  <si>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</si>
  <si>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</si>
  <si>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</si>
  <si>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</si>
  <si>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</si>
  <si>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</si>
  <si>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</si>
  <si>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</si>
  <si>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</si>
  <si>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</si>
  <si>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</si>
  <si>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</si>
  <si>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</si>
  <si>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</si>
  <si>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</si>
  <si>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</si>
  <si>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</si>
  <si>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</si>
  <si>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</si>
  <si>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</si>
  <si>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</si>
  <si>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</si>
  <si>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</si>
  <si>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</si>
  <si>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</si>
  <si>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</si>
  <si>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</si>
  <si>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</si>
  <si>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</si>
  <si>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</si>
  <si>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</si>
  <si>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</si>
  <si>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</si>
  <si>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</si>
  <si>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</si>
  <si>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</si>
  <si>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</si>
  <si>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</si>
  <si>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</si>
  <si>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</si>
  <si>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</si>
  <si>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</si>
  <si>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</si>
  <si>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</si>
  <si>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</si>
  <si>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</si>
  <si>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</si>
  <si>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</si>
  <si>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</si>
  <si>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</si>
  <si>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</si>
  <si>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</si>
  <si>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</si>
  <si>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</si>
  <si>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</si>
  <si>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</si>
  <si>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</si>
  <si>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</si>
  <si>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</si>
  <si>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</si>
  <si>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</si>
  <si>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</si>
  <si>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</si>
  <si>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</si>
  <si>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</si>
  <si>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</si>
  <si>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</si>
  <si>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</si>
  <si>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</si>
  <si>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</si>
  <si>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</si>
  <si>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</si>
  <si>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</si>
  <si>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</si>
  <si>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</si>
  <si>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</si>
  <si>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</si>
  <si>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</si>
  <si>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</si>
  <si>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</si>
  <si>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</si>
  <si>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</si>
  <si>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</si>
  <si>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</si>
  <si>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</si>
  <si>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</si>
  <si>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</si>
  <si>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</si>
  <si>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</si>
  <si>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</si>
  <si>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</si>
  <si>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</si>
  <si>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</si>
  <si>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</si>
  <si>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</si>
  <si>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</si>
  <si>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</si>
  <si>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</si>
  <si>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</si>
  <si>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</si>
  <si>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</si>
  <si>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</si>
  <si>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</si>
  <si>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</si>
  <si>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</si>
  <si>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</si>
  <si>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</si>
  <si>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</si>
  <si>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</si>
  <si>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</si>
  <si>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</si>
  <si>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</si>
  <si>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</si>
  <si>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</si>
  <si>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</si>
  <si>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</si>
  <si>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</si>
  <si>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</si>
  <si>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</si>
  <si>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</si>
  <si>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</si>
  <si>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</si>
  <si>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</si>
  <si>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</si>
  <si>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</si>
  <si>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</si>
  <si>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</si>
  <si>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</si>
  <si>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</si>
  <si>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</si>
  <si>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</si>
  <si>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</si>
  <si>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</si>
  <si>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</si>
  <si>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</si>
  <si>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</si>
  <si>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</si>
  <si>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</si>
  <si>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</si>
  <si>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</si>
  <si>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</si>
  <si>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</si>
  <si>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</si>
  <si>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</si>
  <si>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</si>
  <si>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</si>
  <si>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</si>
  <si>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</si>
  <si>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</si>
  <si>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</si>
  <si>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</si>
  <si>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</si>
  <si>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</si>
  <si>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</si>
  <si>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</si>
  <si>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</si>
  <si>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</si>
  <si>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</si>
  <si>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</si>
  <si>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</si>
  <si>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</si>
  <si>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</si>
  <si>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</si>
  <si>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</si>
  <si>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</si>
  <si>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</si>
  <si>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</si>
  <si>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</si>
  <si>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</si>
  <si>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</si>
  <si>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</si>
  <si>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</si>
  <si>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</si>
  <si>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</si>
  <si>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</si>
  <si>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</si>
  <si>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</si>
  <si>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</si>
  <si>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</si>
  <si>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</si>
  <si>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</si>
  <si>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</si>
  <si>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</si>
  <si>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</si>
  <si>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</si>
  <si>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</si>
  <si>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</si>
  <si>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</si>
  <si>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</si>
  <si>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</si>
  <si>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</si>
  <si>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</si>
  <si>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</si>
  <si>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</si>
  <si>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</si>
  <si>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</si>
  <si>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</si>
  <si>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</si>
  <si>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</si>
  <si>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</si>
  <si>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</si>
  <si>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</si>
  <si>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</si>
  <si>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</si>
  <si>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</si>
  <si>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</si>
  <si>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</si>
  <si>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</si>
  <si>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</si>
  <si>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</si>
  <si>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</si>
  <si>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</si>
  <si>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</si>
  <si>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</si>
  <si>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</si>
  <si>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</si>
  <si>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</si>
  <si>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</si>
  <si>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</si>
  <si>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</si>
  <si>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</si>
  <si>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</si>
  <si>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</si>
  <si>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</si>
  <si>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</si>
  <si>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</si>
  <si>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</si>
  <si>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</si>
  <si>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</si>
  <si>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</si>
  <si>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</si>
  <si>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</si>
  <si>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</si>
  <si>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</si>
  <si>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</si>
  <si>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</si>
  <si>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</si>
  <si>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</si>
  <si>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</si>
  <si>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</si>
  <si>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</si>
  <si>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</si>
  <si>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</si>
  <si>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</si>
  <si>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</si>
  <si>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</si>
  <si>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</si>
  <si>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</si>
  <si>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</si>
  <si>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</si>
  <si>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</si>
  <si>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</si>
  <si>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</si>
  <si>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</si>
  <si>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</si>
  <si>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</si>
  <si>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</si>
  <si>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</si>
  <si>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</si>
  <si>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</si>
  <si>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</si>
  <si>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</si>
  <si>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</si>
  <si>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</si>
  <si>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</si>
  <si>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</si>
  <si>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</si>
  <si>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</si>
  <si>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</si>
  <si>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</si>
  <si>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</si>
  <si>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</si>
  <si>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</si>
  <si>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</si>
  <si>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</si>
  <si>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</si>
  <si>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</si>
  <si>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</si>
  <si>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</si>
  <si>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</si>
  <si>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</si>
  <si>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</si>
  <si>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</si>
  <si>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</si>
  <si>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</si>
  <si>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</si>
  <si>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</si>
  <si>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</si>
  <si>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</si>
  <si>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</si>
  <si>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</si>
  <si>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</si>
  <si>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</si>
  <si>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</si>
  <si>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</si>
  <si>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</si>
  <si>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</si>
  <si>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</si>
  <si>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</si>
  <si>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</si>
  <si>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</si>
  <si>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</si>
  <si>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</si>
  <si>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</si>
  <si>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</si>
  <si>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</si>
  <si>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</si>
  <si>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</si>
  <si>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</si>
  <si>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</si>
  <si>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</si>
  <si>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</si>
  <si>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</si>
  <si>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</si>
  <si>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</si>
  <si>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</si>
  <si>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</si>
  <si>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</si>
  <si>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</si>
  <si>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</si>
  <si>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</si>
  <si>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</si>
  <si>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</si>
  <si>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</si>
  <si>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</si>
  <si>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</si>
  <si>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</si>
  <si>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</si>
  <si>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</si>
  <si>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</si>
  <si>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</si>
  <si>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</si>
  <si>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</si>
  <si>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</si>
  <si>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</si>
  <si>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</si>
  <si>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</si>
  <si>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</si>
  <si>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</si>
  <si>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</si>
  <si>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</si>
  <si>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</si>
  <si>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</si>
  <si>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</si>
  <si>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</si>
  <si>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</si>
  <si>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</si>
  <si>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</si>
  <si>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</si>
  <si>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</si>
  <si>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</si>
  <si>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</si>
  <si>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</si>
  <si>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</si>
  <si>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</si>
  <si>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</si>
  <si>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</si>
  <si>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</si>
  <si>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</si>
  <si>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</si>
  <si>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</si>
  <si>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</si>
  <si>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</si>
  <si>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</si>
  <si>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</si>
  <si>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</si>
  <si>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</si>
  <si>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</si>
  <si>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</si>
  <si>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</si>
  <si>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</si>
  <si>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</si>
  <si>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</si>
  <si>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</si>
  <si>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</si>
  <si>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</si>
  <si>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</si>
  <si>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</si>
  <si>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</si>
  <si>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</si>
  <si>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</si>
  <si>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</si>
  <si>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</si>
  <si>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</si>
  <si>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</si>
  <si>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</si>
  <si>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</si>
  <si>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</si>
  <si>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</si>
  <si>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</si>
  <si>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</si>
  <si>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</si>
  <si>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</si>
  <si>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</si>
  <si>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</si>
  <si>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</si>
  <si>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</si>
  <si>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</si>
  <si>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</si>
  <si>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</si>
  <si>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</si>
  <si>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</si>
  <si>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</si>
  <si>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</si>
  <si>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</si>
  <si>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</si>
  <si>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</si>
  <si>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</si>
  <si>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</si>
  <si>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</si>
  <si>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</si>
  <si>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</si>
  <si>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</si>
  <si>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</si>
  <si>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</si>
  <si>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</si>
  <si>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</si>
  <si>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</si>
  <si>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</si>
  <si>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</si>
  <si>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</si>
  <si>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</si>
  <si>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</si>
  <si>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</si>
  <si>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</si>
  <si>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</si>
  <si>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</si>
  <si>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</si>
  <si>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</si>
  <si>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</si>
  <si>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</si>
  <si>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</si>
  <si>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</si>
  <si>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</si>
  <si>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</si>
  <si>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</si>
  <si>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</si>
  <si>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</si>
  <si>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</si>
  <si>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</si>
  <si>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</si>
  <si>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</si>
  <si>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</si>
  <si>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</si>
  <si>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</si>
  <si>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</si>
  <si>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</si>
  <si>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</si>
  <si>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</si>
  <si>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</si>
  <si>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</si>
  <si>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</si>
  <si>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</si>
  <si>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</si>
  <si>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</si>
  <si>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</si>
  <si>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</si>
  <si>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</si>
  <si>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</si>
  <si>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</si>
  <si>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</si>
  <si>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</si>
  <si>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</si>
  <si>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</si>
  <si>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</si>
  <si>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</si>
  <si>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</si>
  <si>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</si>
  <si>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</si>
  <si>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</si>
  <si>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</si>
  <si>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</si>
  <si>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</si>
  <si>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</si>
  <si>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</si>
  <si>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</si>
  <si>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</si>
  <si>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</si>
  <si>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</si>
  <si>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</si>
  <si>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</si>
  <si>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</si>
  <si>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</si>
  <si>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</si>
  <si>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</si>
  <si>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</si>
  <si>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</si>
  <si>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</si>
  <si>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</si>
  <si>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</si>
  <si>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</si>
  <si>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</si>
  <si>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</si>
  <si>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</si>
  <si>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</si>
  <si>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</si>
  <si>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</si>
  <si>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</si>
  <si>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</si>
  <si>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</si>
  <si>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</si>
  <si>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</si>
  <si>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</si>
  <si>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</si>
  <si>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</si>
  <si>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</si>
  <si>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</si>
  <si>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</si>
  <si>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</si>
  <si>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</si>
  <si>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</si>
  <si>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</si>
  <si>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</si>
  <si>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</si>
  <si>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</si>
  <si>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</si>
  <si>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</si>
  <si>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</si>
  <si>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</si>
  <si>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</si>
  <si>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</si>
  <si>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</si>
  <si>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</si>
  <si>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</si>
  <si>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</si>
  <si>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</si>
  <si>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</si>
  <si>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</si>
  <si>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</si>
  <si>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</si>
  <si>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</si>
  <si>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</si>
  <si>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</si>
  <si>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</si>
  <si>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</si>
  <si>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</si>
  <si>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</si>
  <si>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</si>
  <si>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</si>
  <si>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</si>
  <si>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</si>
  <si>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</si>
  <si>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</si>
  <si>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</si>
  <si>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</si>
  <si>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</si>
  <si>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</si>
  <si>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</si>
  <si>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</si>
  <si>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</si>
  <si>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</si>
  <si>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</si>
  <si>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</si>
  <si>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</si>
  <si>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</si>
  <si>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</si>
  <si>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</si>
  <si>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</si>
  <si>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</si>
  <si>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</si>
  <si>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</si>
  <si>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</si>
  <si>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</si>
  <si>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</si>
  <si>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</si>
  <si>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</si>
  <si>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</si>
  <si>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</si>
  <si>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</si>
  <si>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</si>
  <si>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</si>
  <si>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</si>
  <si>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</si>
  <si>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</si>
  <si>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</si>
  <si>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</si>
  <si>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</si>
  <si>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</si>
  <si>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</si>
  <si>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</si>
  <si>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</si>
  <si>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</si>
  <si>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</si>
  <si>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</si>
  <si>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</si>
  <si>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</si>
  <si>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</si>
  <si>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</si>
  <si>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</si>
  <si>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</si>
  <si>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</si>
  <si>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</si>
  <si>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</si>
  <si>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</si>
  <si>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</si>
  <si>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</si>
  <si>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</si>
  <si>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</si>
  <si>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</si>
  <si>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</si>
  <si>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</si>
  <si>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</si>
  <si>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</si>
  <si>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</si>
  <si>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</si>
  <si>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</si>
  <si>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</si>
  <si>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</si>
  <si>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</si>
  <si>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</si>
  <si>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</si>
  <si>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</si>
  <si>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</si>
  <si>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</si>
  <si>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</si>
  <si>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</si>
  <si>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</si>
  <si>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</si>
  <si>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</si>
  <si>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</si>
  <si>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</si>
  <si>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</si>
  <si>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</si>
  <si>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</si>
  <si>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</si>
  <si>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</si>
  <si>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</si>
  <si>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</si>
  <si>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</si>
  <si>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</si>
  <si>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</si>
  <si>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</si>
  <si>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</si>
  <si>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</si>
  <si>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</si>
  <si>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</si>
  <si>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</si>
  <si>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</si>
  <si>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</si>
  <si>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</si>
  <si>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</si>
  <si>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</si>
  <si>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</si>
  <si>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</si>
  <si>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</si>
  <si>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</si>
  <si>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</si>
  <si>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</si>
  <si>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</si>
  <si>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</si>
  <si>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</si>
  <si>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</si>
  <si>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</si>
  <si>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</si>
  <si>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</si>
  <si>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</si>
  <si>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</si>
  <si>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</si>
  <si>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</si>
  <si>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</si>
  <si>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</si>
  <si>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</si>
  <si>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</si>
  <si>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</si>
  <si>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</si>
  <si>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</si>
  <si>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</si>
  <si>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</si>
  <si>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</si>
  <si>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</si>
  <si>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</si>
  <si>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</si>
  <si>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</si>
  <si>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</si>
  <si>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</si>
  <si>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</si>
  <si>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</si>
  <si>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</si>
  <si>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</si>
  <si>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</si>
  <si>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</si>
  <si>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</si>
  <si>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</si>
  <si>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</si>
  <si>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</si>
  <si>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</si>
  <si>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</si>
  <si>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</si>
  <si>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</si>
  <si>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</si>
  <si>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</si>
  <si>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</si>
  <si>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</si>
  <si>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</si>
  <si>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</si>
  <si>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</si>
  <si>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</si>
  <si>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</si>
  <si>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</si>
  <si>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</si>
  <si>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</si>
  <si>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</si>
  <si>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</si>
  <si>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</si>
  <si>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</si>
  <si>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</si>
  <si>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</si>
  <si>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</si>
  <si>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</si>
  <si>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</si>
  <si>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</si>
  <si>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</si>
  <si>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</si>
  <si>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</si>
  <si>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</si>
  <si>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</si>
  <si>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</si>
  <si>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</si>
  <si>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</si>
  <si>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</si>
  <si>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</si>
  <si>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</si>
  <si>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</si>
  <si>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</si>
  <si>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</si>
  <si>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</si>
  <si>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</si>
  <si>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</si>
  <si>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</si>
  <si>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</si>
  <si>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</si>
  <si>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</si>
  <si>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</si>
  <si>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</si>
  <si>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</si>
  <si>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</si>
  <si>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</si>
  <si>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</si>
  <si>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</si>
  <si>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</si>
  <si>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</si>
  <si>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</si>
  <si>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</si>
  <si>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</si>
  <si>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</si>
  <si>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</si>
  <si>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</si>
  <si>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</si>
  <si>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</si>
  <si>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</si>
  <si>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</si>
  <si>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</si>
  <si>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</si>
  <si>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</si>
  <si>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</si>
  <si>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</si>
  <si>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</si>
  <si>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</si>
  <si>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</si>
  <si>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</si>
  <si>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</si>
  <si>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</si>
  <si>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</si>
  <si>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</si>
  <si>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</si>
  <si>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</si>
  <si>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</si>
  <si>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</si>
  <si>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</si>
  <si>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</si>
  <si>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</si>
  <si>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</si>
  <si>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</si>
  <si>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</si>
  <si>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</si>
  <si>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</si>
  <si>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</si>
  <si>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</si>
  <si>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</si>
  <si>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</si>
  <si>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</si>
  <si>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</si>
  <si>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</si>
  <si>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</si>
  <si>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</si>
  <si>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</si>
  <si>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</si>
  <si>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</si>
  <si>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</si>
  <si>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</si>
  <si>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</si>
  <si>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</si>
  <si>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</si>
  <si>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</si>
  <si>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</si>
  <si>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</si>
  <si>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</si>
  <si>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</si>
  <si>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</si>
  <si>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</si>
  <si>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</si>
  <si>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</si>
  <si>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</si>
  <si>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</si>
  <si>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</si>
  <si>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</si>
  <si>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</si>
  <si>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</si>
  <si>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</si>
  <si>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</si>
  <si>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</si>
  <si>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</si>
  <si>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</si>
  <si>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</si>
  <si>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</si>
  <si>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</si>
  <si>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</si>
  <si>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</si>
  <si>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</si>
  <si>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</si>
  <si>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</si>
  <si>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</si>
  <si>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</si>
  <si>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</si>
  <si>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</si>
  <si>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</si>
  <si>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</si>
  <si>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</si>
  <si>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</si>
  <si>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</si>
  <si>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</si>
  <si>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</si>
  <si>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</si>
  <si>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</si>
  <si>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</si>
  <si>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</si>
  <si>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</si>
  <si>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</si>
  <si>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</si>
  <si>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</si>
  <si>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</si>
  <si>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</si>
  <si>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</si>
  <si>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</si>
  <si>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</si>
  <si>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</si>
  <si>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</si>
  <si>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</si>
  <si>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</si>
  <si>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</si>
  <si>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</si>
  <si>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</si>
  <si>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</si>
  <si>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</si>
  <si>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</si>
  <si>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</si>
  <si>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</si>
  <si>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</si>
  <si>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</si>
  <si>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</si>
  <si>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</si>
  <si>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</si>
  <si>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</si>
  <si>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</si>
  <si>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</si>
  <si>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</si>
  <si>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</si>
  <si>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</si>
  <si>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</si>
  <si>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</si>
  <si>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</si>
  <si>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</si>
  <si>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</si>
  <si>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</si>
  <si>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</si>
  <si>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</si>
  <si>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</si>
  <si>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</si>
  <si>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</si>
  <si>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</si>
  <si>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</si>
  <si>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</si>
  <si>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</si>
  <si>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</si>
  <si>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</si>
  <si>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</si>
  <si>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</si>
  <si>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</si>
  <si>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</si>
  <si>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</si>
  <si>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</si>
  <si>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</si>
  <si>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</si>
  <si>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</si>
  <si>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</si>
  <si>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</si>
  <si>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</si>
  <si>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</si>
  <si>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</si>
  <si>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</si>
  <si>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</si>
  <si>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</si>
  <si>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</si>
  <si>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</si>
  <si>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</si>
  <si>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</si>
  <si>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</si>
  <si>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</si>
  <si>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</si>
  <si>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</si>
  <si>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</si>
  <si>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</si>
  <si>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</si>
  <si>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</si>
  <si>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</si>
  <si>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</si>
  <si>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</si>
  <si>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</si>
  <si>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</si>
  <si>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</si>
  <si>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</si>
  <si>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</si>
  <si>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</si>
  <si>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</si>
  <si>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</si>
  <si>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</si>
  <si>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</si>
  <si>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</si>
  <si>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</si>
  <si>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</si>
  <si>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</si>
  <si>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</si>
  <si>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</si>
  <si>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</si>
  <si>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</si>
  <si>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</si>
  <si>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</si>
  <si>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</si>
  <si>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</si>
  <si>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</si>
  <si>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</si>
  <si>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</si>
  <si>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</si>
  <si>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</si>
  <si>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</si>
  <si>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</si>
  <si>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</si>
  <si>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</si>
  <si>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</si>
  <si>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</si>
  <si>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</si>
  <si>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</si>
  <si>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</si>
  <si>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</si>
  <si>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</si>
  <si>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</si>
  <si>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</si>
  <si>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</si>
  <si>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</si>
  <si>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</si>
  <si>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</si>
  <si>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</si>
  <si>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</si>
  <si>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</si>
  <si>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</si>
  <si>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</si>
  <si>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</si>
  <si>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</si>
  <si>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</si>
  <si>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</si>
  <si>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</si>
  <si>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</si>
  <si>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</si>
  <si>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</si>
  <si>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</si>
  <si>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</si>
  <si>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</si>
  <si>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</si>
  <si>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</si>
  <si>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</si>
  <si>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</si>
  <si>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</si>
  <si>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</si>
  <si>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</si>
  <si>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</si>
  <si>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</si>
  <si>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</si>
  <si>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</si>
  <si>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</si>
  <si>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</si>
  <si>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</si>
  <si>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</si>
  <si>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</si>
  <si>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</si>
  <si>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</si>
  <si>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</si>
  <si>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</si>
  <si>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</si>
  <si>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</si>
  <si>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</si>
  <si>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</si>
  <si>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</si>
  <si>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</si>
  <si>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</si>
  <si>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</si>
  <si>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</si>
  <si>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</si>
  <si>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</si>
  <si>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</si>
  <si>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</si>
  <si>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</si>
  <si>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</si>
  <si>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</si>
  <si>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</si>
  <si>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</si>
  <si>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</si>
  <si>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</si>
  <si>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</si>
  <si>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</si>
  <si>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</si>
  <si>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</si>
  <si>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</si>
  <si>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</si>
  <si>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</si>
  <si>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</si>
  <si>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</si>
  <si>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</si>
  <si>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</si>
  <si>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</si>
  <si>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</si>
  <si>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</si>
  <si>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</si>
  <si>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</si>
  <si>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</si>
  <si>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</si>
  <si>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</si>
  <si>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</si>
  <si>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</si>
  <si>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</si>
  <si>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</si>
  <si>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</si>
  <si>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</si>
  <si>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</si>
  <si>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</si>
  <si>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</si>
  <si>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</si>
  <si>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</si>
  <si>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</si>
  <si>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</si>
  <si>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</si>
  <si>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</si>
  <si>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</si>
  <si>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</si>
  <si>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</si>
  <si>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</si>
  <si>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</si>
  <si>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</si>
  <si>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</si>
  <si>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</si>
  <si>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</si>
  <si>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</si>
  <si>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</si>
  <si>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</si>
  <si>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</si>
  <si>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</si>
  <si>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</si>
  <si>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</si>
  <si>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</si>
  <si>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</si>
  <si>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</si>
  <si>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</si>
  <si>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</si>
  <si>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</si>
  <si>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</si>
  <si>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</si>
  <si>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</si>
  <si>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</si>
  <si>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</si>
  <si>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</si>
  <si>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</si>
  <si>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</si>
  <si>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</si>
  <si>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</si>
  <si>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</si>
  <si>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</si>
  <si>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</si>
  <si>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</si>
  <si>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</si>
  <si>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</si>
  <si>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</si>
  <si>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</si>
  <si>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</si>
  <si>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</si>
  <si>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</si>
  <si>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</si>
  <si>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</si>
  <si>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</si>
  <si>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</si>
  <si>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</si>
  <si>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</si>
  <si>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</si>
  <si>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</si>
  <si>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</si>
  <si>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</si>
  <si>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</si>
  <si>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</si>
  <si>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</si>
  <si>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</si>
  <si>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</si>
  <si>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</si>
  <si>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</si>
  <si>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</si>
  <si>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</si>
  <si>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</si>
  <si>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</si>
  <si>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</si>
  <si>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</si>
  <si>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</si>
  <si>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</si>
  <si>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</si>
  <si>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</si>
  <si>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</si>
  <si>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</si>
  <si>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</si>
  <si>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</si>
  <si>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</si>
  <si>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</si>
  <si>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</si>
  <si>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</si>
  <si>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</si>
  <si>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</si>
  <si>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</si>
  <si>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</si>
  <si>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</si>
  <si>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</si>
  <si>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</si>
  <si>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</si>
  <si>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</si>
  <si>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</si>
  <si>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</si>
  <si>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</si>
  <si>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</si>
  <si>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</si>
  <si>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</si>
  <si>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</si>
  <si>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</si>
  <si>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</si>
  <si>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</si>
  <si>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</si>
  <si>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</si>
  <si>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</si>
  <si>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</si>
  <si>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</si>
  <si>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</si>
  <si>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</si>
  <si>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</si>
  <si>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</si>
  <si>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</si>
  <si>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</si>
  <si>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</si>
  <si>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</si>
  <si>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</si>
  <si>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</si>
  <si>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</si>
  <si>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</si>
  <si>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</si>
  <si>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</si>
  <si>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</si>
  <si>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</si>
  <si>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</si>
  <si>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</si>
  <si>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</si>
  <si>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</si>
  <si>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</si>
  <si>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</si>
  <si>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</si>
  <si>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</si>
  <si>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</si>
  <si>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</si>
  <si>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</si>
  <si>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</si>
  <si>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</si>
  <si>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</si>
  <si>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</si>
  <si>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</si>
  <si>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</si>
  <si>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</si>
  <si>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</si>
  <si>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</si>
  <si>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</si>
  <si>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</si>
  <si>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</si>
  <si>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</si>
  <si>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</si>
  <si>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</si>
  <si>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</si>
  <si>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</si>
  <si>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</si>
  <si>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</si>
  <si>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</si>
  <si>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</si>
  <si>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</si>
  <si>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</si>
  <si>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</si>
  <si>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</si>
  <si>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</si>
  <si>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</si>
  <si>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</si>
  <si>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</si>
  <si>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</si>
  <si>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</si>
  <si>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</si>
  <si>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</si>
  <si>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</si>
  <si>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</si>
  <si>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</si>
  <si>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</si>
  <si>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</si>
  <si>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</si>
  <si>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</si>
  <si>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</si>
  <si>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</si>
  <si>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</si>
  <si>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</si>
  <si>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</si>
  <si>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</si>
  <si>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</si>
  <si>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</si>
  <si>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</si>
  <si>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</si>
  <si>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</si>
  <si>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</si>
  <si>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</si>
  <si>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</si>
  <si>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</si>
  <si>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</si>
  <si>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</si>
  <si>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</si>
  <si>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</si>
  <si>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</si>
  <si>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</si>
  <si>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</si>
  <si>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</si>
  <si>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</si>
  <si>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</si>
  <si>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</si>
  <si>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</si>
  <si>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</si>
  <si>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</si>
  <si>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</si>
  <si>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</si>
  <si>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</si>
  <si>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</si>
  <si>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</si>
  <si>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</si>
  <si>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</si>
  <si>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</si>
  <si>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</si>
  <si>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</si>
  <si>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</si>
  <si>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</si>
  <si>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</si>
  <si>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</si>
  <si>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</si>
  <si>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</si>
  <si>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</si>
  <si>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</si>
  <si>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</si>
  <si>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</si>
  <si>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</si>
  <si>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</si>
  <si>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</si>
  <si>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</si>
  <si>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</si>
  <si>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</si>
  <si>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</si>
  <si>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</si>
  <si>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</si>
  <si>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</si>
  <si>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</si>
  <si>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</si>
  <si>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</si>
  <si>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</si>
  <si>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</si>
  <si>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</si>
  <si>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</si>
  <si>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</si>
  <si>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</si>
  <si>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</si>
  <si>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</si>
  <si>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</si>
  <si>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</si>
  <si>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</si>
  <si>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</si>
  <si>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</si>
  <si>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</si>
  <si>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</si>
  <si>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</si>
  <si>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</si>
  <si>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</si>
  <si>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</si>
  <si>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</si>
  <si>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</si>
  <si>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</si>
  <si>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</si>
  <si>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</si>
  <si>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</si>
  <si>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</si>
  <si>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</si>
  <si>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</si>
  <si>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</si>
  <si>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</si>
  <si>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</si>
  <si>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</si>
  <si>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</si>
  <si>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</si>
  <si>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</si>
  <si>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</si>
  <si>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</si>
  <si>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</si>
  <si>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</si>
  <si>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</si>
  <si>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</si>
  <si>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</si>
  <si>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</si>
  <si>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</si>
  <si>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</si>
  <si>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</si>
  <si>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</si>
  <si>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</si>
  <si>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</si>
  <si>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</si>
  <si>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</si>
  <si>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</si>
  <si>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</si>
  <si>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</si>
  <si>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</si>
  <si>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</si>
  <si>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</si>
  <si>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</si>
  <si>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</si>
  <si>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</si>
  <si>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</si>
  <si>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</si>
  <si>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</si>
  <si>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</si>
  <si>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</si>
  <si>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</si>
  <si>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</si>
  <si>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</si>
  <si>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</si>
  <si>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</si>
  <si>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</si>
  <si>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</si>
  <si>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</si>
  <si>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</si>
  <si>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</si>
  <si>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</si>
  <si>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</si>
  <si>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</si>
  <si>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</si>
  <si>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</si>
  <si>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</si>
  <si>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</si>
  <si>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</si>
  <si>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</si>
  <si>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</si>
  <si>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</si>
  <si>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</si>
  <si>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</si>
  <si>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</si>
  <si>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</si>
  <si>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</si>
  <si>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</si>
  <si>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</si>
  <si>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</si>
  <si>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</si>
  <si>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</si>
  <si>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</si>
  <si>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</si>
  <si>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</si>
  <si>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</si>
  <si>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</si>
  <si>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</si>
  <si>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</si>
  <si>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</si>
  <si>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</si>
  <si>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</si>
  <si>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</si>
  <si>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</si>
  <si>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</si>
  <si>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</si>
  <si>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</si>
  <si>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</si>
  <si>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</si>
  <si>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</si>
  <si>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</si>
  <si>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</si>
  <si>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</si>
  <si>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</si>
  <si>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</si>
  <si>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</si>
  <si>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</si>
  <si>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</si>
  <si>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</si>
  <si>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</si>
  <si>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</si>
  <si>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</si>
  <si>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</si>
  <si>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</si>
  <si>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</si>
  <si>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</si>
  <si>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</si>
  <si>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</si>
  <si>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</si>
  <si>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</si>
  <si>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</si>
  <si>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</si>
  <si>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</si>
  <si>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</si>
  <si>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</si>
  <si>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</si>
  <si>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</si>
  <si>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</si>
  <si>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</si>
  <si>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</si>
  <si>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</si>
  <si>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</si>
  <si>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</si>
  <si>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</si>
  <si>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</si>
  <si>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</si>
  <si>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</si>
  <si>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</si>
  <si>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</si>
  <si>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</si>
  <si>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</si>
  <si>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</si>
  <si>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</si>
  <si>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</si>
  <si>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</si>
  <si>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</si>
  <si>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</si>
  <si>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</si>
  <si>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</si>
  <si>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</si>
  <si>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</si>
  <si>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</si>
  <si>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</si>
  <si>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</si>
  <si>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</si>
  <si>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</si>
  <si>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</si>
  <si>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</si>
  <si>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</si>
  <si>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</si>
  <si>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</si>
  <si>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</si>
  <si>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</si>
  <si>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</si>
  <si>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</si>
  <si>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</si>
  <si>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</si>
  <si>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</si>
  <si>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</si>
  <si>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</si>
  <si>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</si>
  <si>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</si>
  <si>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</si>
  <si>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</si>
  <si>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</si>
  <si>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</si>
  <si>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</si>
  <si>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</si>
  <si>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</si>
  <si>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</si>
  <si>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</si>
  <si>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</si>
  <si>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</si>
  <si>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</si>
  <si>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</si>
  <si>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</si>
  <si>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</si>
  <si>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</si>
  <si>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</si>
  <si>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</si>
  <si>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</si>
  <si>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</si>
  <si>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</si>
  <si>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</si>
  <si>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</si>
  <si>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</si>
  <si>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</si>
  <si>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</si>
  <si>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</si>
  <si>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</si>
  <si>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</si>
  <si>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</si>
  <si>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</si>
  <si>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</si>
  <si>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</si>
  <si>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</si>
  <si>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</si>
  <si>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</si>
  <si>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</si>
  <si>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</si>
  <si>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</si>
  <si>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</si>
  <si>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</si>
  <si>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</si>
  <si>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</si>
  <si>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</si>
  <si>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</si>
  <si>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</si>
  <si>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</si>
  <si>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</si>
  <si>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</si>
  <si>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</si>
  <si>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</si>
  <si>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</si>
  <si>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</si>
  <si>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</si>
  <si>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</si>
  <si>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</si>
  <si>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</si>
  <si>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</si>
  <si>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</si>
  <si>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</si>
  <si>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</si>
  <si>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</si>
  <si>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</si>
  <si>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</si>
  <si>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</si>
  <si>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</si>
  <si>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</si>
  <si>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</si>
  <si>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</si>
  <si>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</si>
  <si>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</si>
  <si>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</si>
  <si>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</si>
  <si>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</si>
  <si>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</si>
  <si>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</si>
  <si>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</si>
  <si>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</si>
  <si>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</si>
  <si>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</si>
  <si>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</si>
  <si>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</si>
  <si>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</si>
  <si>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</si>
  <si>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</si>
  <si>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</si>
  <si>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</si>
  <si>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</si>
  <si>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</si>
  <si>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</si>
  <si>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</si>
  <si>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</si>
  <si>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</si>
  <si>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</si>
  <si>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</si>
  <si>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</si>
  <si>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</si>
  <si>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</si>
  <si>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</si>
  <si>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</si>
  <si>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</si>
  <si>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</si>
  <si>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</si>
  <si>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</si>
  <si>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</si>
  <si>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</si>
  <si>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</si>
  <si>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</si>
  <si>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</si>
  <si>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</si>
  <si>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</si>
  <si>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</si>
  <si>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</si>
  <si>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</si>
  <si>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</si>
  <si>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</si>
  <si>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</si>
  <si>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</si>
  <si>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</si>
  <si>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</si>
  <si>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</si>
  <si>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</si>
  <si>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</si>
  <si>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</si>
  <si>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</si>
  <si>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</si>
  <si>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</si>
  <si>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</si>
  <si>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</si>
  <si>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</si>
  <si>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</si>
  <si>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</si>
  <si>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</si>
  <si>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</si>
  <si>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</si>
  <si>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</si>
  <si>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</si>
  <si>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</si>
  <si>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</si>
  <si>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</si>
  <si>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</si>
  <si>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</si>
  <si>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</si>
  <si>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</si>
  <si>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</si>
  <si>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</si>
  <si>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</si>
  <si>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</si>
  <si>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</si>
  <si>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</si>
  <si>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</si>
  <si>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</si>
  <si>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</si>
  <si>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</si>
  <si>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</si>
  <si>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</si>
  <si>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</si>
  <si>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</si>
  <si>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</si>
  <si>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</si>
  <si>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</si>
  <si>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</si>
  <si>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</si>
  <si>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</si>
  <si>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</si>
  <si>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</si>
  <si>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</si>
  <si>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</si>
  <si>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</si>
  <si>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</si>
  <si>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</si>
  <si>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</si>
  <si>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</si>
  <si>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</si>
  <si>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</si>
  <si>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</si>
  <si>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</si>
  <si>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</si>
  <si>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</si>
  <si>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</si>
  <si>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</si>
  <si>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</si>
  <si>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</si>
  <si>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</si>
  <si>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</si>
  <si>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</si>
  <si>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</si>
  <si>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</si>
  <si>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</si>
  <si>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</si>
  <si>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</si>
  <si>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</si>
  <si>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</si>
  <si>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</si>
  <si>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</si>
  <si>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</si>
  <si>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</si>
  <si>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</si>
  <si>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</si>
  <si>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</si>
  <si>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</si>
  <si>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</si>
  <si>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</si>
  <si>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</si>
  <si>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</si>
  <si>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</si>
  <si>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</si>
  <si>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</si>
  <si>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</si>
  <si>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</si>
  <si>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</si>
  <si>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</si>
  <si>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</si>
  <si>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</si>
  <si>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</si>
  <si>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</si>
  <si>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</si>
  <si>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</si>
  <si>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</si>
  <si>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</si>
  <si>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</si>
  <si>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</si>
  <si>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</si>
  <si>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</si>
  <si>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</si>
  <si>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</si>
  <si>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</si>
  <si>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</si>
  <si>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</si>
  <si>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</si>
  <si>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</si>
  <si>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</si>
  <si>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</si>
  <si>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</si>
  <si>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</si>
  <si>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</si>
  <si>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</si>
  <si>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</si>
  <si>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</si>
  <si>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</si>
  <si>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</si>
  <si>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</si>
  <si>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</si>
  <si>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</si>
  <si>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</si>
  <si>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</si>
  <si>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</si>
  <si>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</si>
  <si>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</si>
  <si>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</si>
  <si>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</si>
  <si>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</si>
  <si>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</si>
  <si>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</si>
  <si>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</si>
  <si>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</si>
  <si>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</si>
  <si>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</si>
  <si>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</si>
  <si>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</si>
  <si>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</si>
  <si>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</si>
  <si>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</si>
  <si>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</si>
  <si>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</si>
  <si>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</si>
  <si>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</si>
  <si>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</si>
  <si>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</si>
  <si>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</si>
  <si>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</si>
  <si>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</si>
  <si>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</si>
  <si>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</si>
  <si>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</si>
  <si>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</si>
  <si>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</si>
  <si>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</si>
  <si>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</si>
  <si>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</si>
  <si>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</si>
  <si>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</si>
  <si>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</si>
  <si>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</si>
  <si>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</si>
  <si>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</si>
  <si>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</si>
  <si>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</si>
  <si>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</si>
  <si>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</si>
  <si>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</si>
  <si>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</si>
  <si>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</si>
  <si>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</si>
  <si>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</si>
  <si>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</si>
  <si>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</si>
  <si>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</si>
  <si>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</si>
  <si>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</si>
  <si>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</si>
  <si>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</si>
  <si>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</si>
  <si>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</si>
  <si>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</si>
  <si>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</si>
  <si>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</si>
  <si>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</si>
  <si>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</si>
  <si>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</si>
  <si>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</si>
  <si>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</si>
  <si>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</si>
  <si>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</si>
  <si>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</si>
  <si>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</si>
  <si>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</si>
  <si>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</si>
  <si>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</si>
  <si>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</si>
  <si>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</si>
  <si>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</si>
  <si>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</si>
  <si>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</si>
  <si>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</si>
  <si>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</si>
  <si>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</si>
  <si>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</si>
  <si>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</si>
  <si>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</si>
  <si>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</si>
  <si>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</si>
  <si>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</si>
  <si>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</si>
  <si>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</si>
  <si>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</si>
  <si>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</si>
  <si>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</si>
  <si>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</si>
  <si>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</si>
  <si>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</si>
  <si>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</si>
  <si>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</si>
  <si>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</si>
  <si>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</si>
  <si>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</si>
  <si>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</si>
  <si>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</si>
  <si>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</si>
  <si>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</si>
  <si>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</si>
  <si>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</si>
  <si>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</si>
  <si>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</si>
  <si>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</si>
  <si>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</si>
  <si>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</si>
  <si>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</si>
  <si>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</si>
  <si>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</si>
  <si>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</si>
  <si>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</si>
  <si>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</si>
  <si>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</si>
  <si>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</si>
  <si>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</si>
  <si>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</si>
  <si>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</si>
  <si>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</si>
  <si>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</si>
  <si>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</si>
  <si>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</si>
  <si>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</si>
  <si>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</si>
  <si>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</si>
  <si>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</si>
  <si>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</si>
  <si>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</si>
  <si>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</si>
  <si>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</si>
  <si>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</si>
  <si>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</si>
  <si>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</si>
  <si>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</si>
  <si>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</si>
  <si>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</si>
  <si>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</si>
  <si>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</si>
  <si>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</si>
  <si>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</si>
  <si>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</si>
  <si>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</si>
  <si>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</si>
  <si>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</si>
  <si>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</si>
  <si>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</si>
  <si>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</si>
  <si>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</si>
  <si>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</si>
  <si>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</si>
  <si>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</si>
  <si>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</si>
  <si>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</si>
  <si>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</si>
  <si>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</si>
  <si>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</si>
  <si>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</si>
  <si>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</si>
  <si>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</si>
  <si>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</si>
  <si>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</si>
  <si>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</si>
  <si>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</si>
  <si>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</si>
  <si>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</si>
  <si>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</si>
  <si>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</si>
  <si>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</si>
  <si>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</si>
  <si>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</si>
  <si>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</si>
  <si>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</si>
  <si>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</si>
  <si>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</si>
  <si>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</si>
  <si>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</si>
  <si>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</si>
  <si>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</si>
  <si>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</si>
  <si>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</si>
  <si>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</si>
  <si>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</si>
  <si>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</si>
  <si>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</si>
  <si>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</si>
  <si>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</si>
  <si>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</si>
  <si>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</si>
  <si>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</si>
  <si>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</si>
  <si>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</si>
  <si>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</si>
  <si>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</si>
  <si>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</si>
  <si>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</si>
  <si>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</si>
  <si>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</si>
  <si>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</si>
  <si>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</si>
  <si>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</si>
  <si>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</si>
  <si>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</si>
  <si>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</si>
  <si>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</si>
  <si>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</si>
  <si>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</si>
  <si>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</si>
  <si>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</si>
  <si>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</si>
  <si>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</si>
  <si>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</si>
  <si>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</si>
  <si>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</si>
  <si>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</si>
  <si>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</si>
  <si>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</si>
  <si>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</si>
  <si>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</si>
  <si>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</si>
  <si>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</si>
  <si>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</si>
  <si>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</si>
  <si>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</si>
  <si>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</si>
  <si>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</si>
  <si>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</si>
  <si>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</si>
  <si>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</si>
  <si>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</si>
  <si>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</si>
  <si>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</si>
  <si>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</si>
  <si>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</si>
  <si>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</si>
  <si>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</si>
  <si>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</si>
  <si>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</si>
  <si>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</si>
  <si>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</si>
  <si>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</si>
  <si>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</si>
  <si>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</si>
  <si>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</si>
  <si>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</si>
  <si>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</si>
  <si>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</si>
  <si>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</si>
  <si>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</si>
  <si>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</si>
  <si>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</si>
  <si>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</si>
  <si>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</si>
  <si>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</si>
  <si>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</si>
  <si>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</si>
  <si>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</si>
  <si>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</si>
  <si>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</si>
  <si>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</si>
  <si>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</si>
  <si>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</si>
  <si>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</si>
  <si>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</si>
  <si>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</si>
  <si>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</si>
  <si>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</si>
  <si>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</si>
  <si>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</si>
  <si>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</si>
  <si>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</si>
  <si>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</si>
  <si>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</si>
  <si>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</si>
  <si>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</si>
  <si>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</si>
  <si>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</si>
  <si>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</si>
  <si>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</si>
  <si>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</si>
  <si>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</si>
  <si>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</si>
  <si>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</si>
  <si>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</si>
  <si>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</si>
  <si>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</si>
  <si>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</si>
  <si>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</si>
  <si>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</si>
  <si>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</si>
  <si>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</si>
  <si>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</si>
  <si>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</si>
  <si>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</si>
  <si>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</si>
  <si>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</si>
  <si>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</si>
  <si>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</si>
  <si>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</si>
  <si>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</si>
  <si>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</si>
  <si>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</si>
  <si>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</si>
  <si>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</si>
  <si>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</si>
  <si>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</si>
  <si>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</si>
  <si>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</si>
  <si>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</si>
  <si>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</si>
  <si>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</si>
  <si>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</si>
  <si>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</si>
  <si>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</si>
  <si>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</si>
  <si>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</si>
  <si>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</si>
  <si>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</si>
  <si>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</si>
  <si>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</si>
  <si>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</si>
  <si>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</si>
  <si>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</si>
  <si>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</si>
  <si>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</si>
  <si>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</si>
  <si>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</si>
  <si>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</si>
  <si>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</si>
  <si>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</si>
  <si>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</si>
  <si>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</si>
  <si>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</si>
  <si>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</si>
  <si>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</si>
  <si>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</si>
  <si>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</si>
  <si>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</si>
  <si>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</si>
  <si>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</si>
  <si>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</si>
  <si>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</si>
  <si>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</si>
  <si>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</si>
  <si>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</si>
  <si>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</si>
  <si>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</si>
  <si>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</si>
  <si>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</si>
  <si>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</si>
  <si>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</si>
  <si>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</si>
  <si>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</si>
  <si>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</si>
  <si>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</si>
  <si>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</si>
  <si>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</si>
  <si>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</si>
  <si>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</si>
  <si>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</si>
  <si>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</si>
  <si>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</si>
  <si>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</si>
  <si>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</si>
  <si>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</si>
  <si>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</si>
  <si>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</si>
  <si>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</si>
  <si>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</si>
  <si>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</si>
  <si>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</si>
  <si>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</si>
  <si>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</si>
  <si>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</si>
  <si>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</si>
  <si>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</si>
  <si>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</si>
  <si>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</si>
  <si>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</si>
  <si>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</si>
  <si>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</si>
  <si>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</si>
  <si>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</si>
  <si>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</si>
  <si>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</si>
  <si>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</si>
  <si>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</si>
  <si>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</si>
  <si>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</si>
  <si>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</si>
  <si>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</si>
  <si>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</si>
  <si>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</si>
  <si>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</si>
  <si>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</si>
  <si>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</si>
  <si>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</si>
  <si>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</si>
  <si>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</si>
  <si>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</si>
  <si>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</si>
  <si>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</si>
  <si>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</si>
  <si>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</si>
  <si>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</si>
  <si>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</si>
  <si>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</si>
  <si>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</si>
  <si>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</si>
  <si>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</si>
  <si>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</si>
  <si>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</si>
  <si>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</si>
  <si>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</si>
  <si>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</si>
  <si>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</si>
  <si>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</si>
  <si>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</si>
  <si>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</si>
  <si>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</si>
  <si>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</si>
  <si>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</si>
  <si>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</si>
  <si>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</si>
  <si>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</si>
  <si>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</si>
  <si>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</si>
  <si>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</si>
  <si>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</si>
  <si>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</si>
  <si>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</si>
  <si>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</si>
  <si>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</si>
  <si>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</si>
  <si>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</si>
  <si>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</si>
  <si>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</si>
  <si>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</si>
  <si>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</si>
  <si>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</si>
  <si>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</si>
  <si>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</si>
  <si>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</si>
  <si>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</si>
  <si>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</si>
  <si>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</si>
  <si>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</si>
  <si>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</si>
  <si>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</si>
  <si>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</si>
  <si>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</si>
  <si>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</si>
  <si>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</si>
  <si>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</si>
  <si>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</si>
  <si>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</si>
  <si>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</si>
  <si>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</si>
  <si>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</si>
  <si>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</si>
  <si>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</si>
  <si>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</si>
  <si>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</si>
  <si>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</si>
  <si>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</si>
  <si>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</si>
  <si>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</si>
  <si>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</si>
  <si>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</si>
  <si>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</si>
  <si>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</si>
  <si>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</si>
  <si>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</si>
  <si>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</si>
  <si>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</si>
  <si>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</si>
  <si>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</si>
  <si>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</si>
  <si>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</si>
  <si>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</si>
  <si>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</si>
  <si>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</si>
  <si>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</si>
  <si>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</si>
  <si>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</si>
  <si>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</si>
  <si>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</si>
  <si>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</si>
  <si>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</si>
  <si>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</si>
  <si>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</si>
  <si>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</si>
  <si>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</si>
  <si>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</si>
  <si>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</si>
  <si>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</si>
  <si>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</si>
  <si>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</si>
  <si>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</si>
  <si>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</si>
  <si>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</si>
  <si>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</si>
  <si>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</si>
  <si>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</si>
  <si>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</si>
  <si>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</si>
  <si>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</si>
  <si>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</si>
  <si>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</si>
  <si>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</si>
  <si>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</si>
  <si>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</si>
  <si>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</si>
  <si>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</si>
  <si>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</si>
  <si>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</si>
  <si>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</si>
  <si>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</si>
  <si>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</si>
  <si>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</si>
  <si>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</si>
  <si>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</si>
  <si>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</si>
  <si>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</si>
  <si>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</si>
  <si>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</si>
  <si>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</si>
  <si>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</si>
  <si>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</si>
  <si>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</si>
  <si>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</si>
  <si>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</si>
  <si>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</si>
  <si>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</si>
  <si>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</si>
  <si>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</si>
  <si>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</si>
  <si>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</si>
  <si>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</si>
  <si>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</si>
  <si>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</si>
  <si>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</si>
  <si>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</si>
  <si>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</si>
  <si>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</si>
  <si>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</si>
  <si>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</si>
  <si>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</si>
  <si>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</si>
  <si>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</si>
  <si>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</si>
  <si>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</si>
  <si>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</si>
  <si>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</si>
  <si>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</si>
  <si>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</si>
  <si>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</si>
  <si>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</si>
  <si>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</si>
  <si>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</si>
  <si>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</si>
  <si>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</si>
  <si>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</si>
  <si>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</si>
  <si>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</si>
  <si>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</si>
  <si>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</si>
  <si>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</si>
  <si>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</si>
  <si>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</si>
  <si>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</si>
  <si>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</si>
  <si>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</si>
  <si>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</si>
  <si>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</si>
  <si>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</si>
  <si>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</si>
  <si>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</si>
  <si>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</si>
  <si>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</si>
  <si>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</si>
  <si>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</si>
  <si>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</si>
  <si>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</si>
  <si>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</si>
  <si>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</si>
  <si>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</si>
  <si>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</si>
  <si>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</si>
  <si>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</si>
  <si>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</si>
  <si>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</si>
  <si>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</si>
  <si>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</si>
  <si>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</si>
  <si>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</si>
  <si>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</si>
  <si>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</si>
  <si>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</si>
  <si>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</si>
  <si>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</si>
  <si>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</si>
  <si>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</si>
  <si>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</si>
  <si>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</si>
  <si>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</si>
  <si>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</si>
  <si>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</si>
  <si>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</si>
  <si>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</si>
  <si>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</si>
  <si>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</si>
  <si>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</si>
  <si>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</si>
  <si>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</si>
  <si>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</si>
  <si>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</si>
  <si>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</si>
  <si>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</si>
  <si>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</si>
  <si>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</si>
  <si>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</si>
  <si>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</si>
  <si>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</si>
  <si>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</si>
  <si>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</si>
  <si>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</si>
  <si>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</si>
  <si>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</si>
  <si>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</si>
  <si>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</si>
  <si>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</si>
  <si>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</si>
  <si>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</si>
  <si>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</si>
  <si>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</si>
  <si>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</si>
  <si>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</si>
  <si>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</si>
  <si>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</si>
  <si>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</si>
  <si>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</si>
  <si>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</si>
  <si>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</si>
  <si>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</si>
  <si>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</si>
  <si>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</si>
  <si>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</si>
  <si>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</si>
  <si>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</si>
  <si>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</si>
  <si>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</si>
  <si>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</si>
  <si>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</si>
  <si>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</si>
  <si>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</si>
  <si>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</si>
  <si>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</si>
  <si>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</si>
  <si>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</si>
  <si>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</si>
  <si>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</si>
  <si>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</si>
  <si>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</si>
  <si>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</si>
  <si>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</si>
  <si>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</si>
  <si>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</si>
  <si>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</si>
  <si>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</si>
  <si>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</si>
  <si>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</si>
  <si>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</si>
  <si>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</si>
  <si>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</si>
  <si>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</si>
  <si>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</si>
  <si>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</si>
  <si>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</si>
  <si>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</si>
  <si>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</si>
  <si>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</si>
  <si>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</si>
  <si>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</si>
  <si>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</si>
  <si>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</si>
  <si>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</si>
  <si>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</si>
  <si>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</si>
  <si>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</si>
  <si>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</si>
  <si>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</si>
  <si>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</si>
  <si>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</si>
  <si>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</si>
  <si>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</si>
  <si>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</si>
  <si>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</si>
  <si>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</si>
  <si>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</si>
  <si>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</si>
  <si>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</si>
  <si>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</si>
  <si>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</si>
  <si>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</si>
  <si>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</si>
  <si>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</si>
  <si>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</si>
  <si>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</si>
  <si>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</si>
  <si>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</si>
  <si>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</si>
  <si>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</si>
  <si>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</si>
  <si>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</si>
  <si>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</si>
  <si>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</si>
  <si>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</si>
  <si>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</si>
  <si>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</si>
  <si>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</si>
  <si>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</si>
  <si>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</si>
  <si>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</si>
  <si>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</si>
  <si>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</si>
  <si>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</si>
  <si>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</si>
  <si>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</si>
  <si>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</si>
  <si>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</si>
  <si>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</si>
  <si>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</si>
  <si>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</si>
  <si>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</si>
  <si>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</si>
  <si>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</si>
  <si>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</si>
  <si>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</si>
  <si>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</si>
  <si>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</si>
  <si>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</si>
  <si>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</si>
  <si>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</si>
  <si>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</si>
  <si>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</si>
  <si>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</si>
  <si>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</si>
  <si>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</si>
  <si>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</si>
  <si>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</si>
  <si>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</si>
  <si>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</si>
  <si>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</si>
  <si>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</si>
  <si>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</si>
  <si>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</si>
  <si>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</si>
  <si>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</si>
  <si>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</si>
  <si>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</si>
  <si>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</si>
  <si>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</si>
  <si>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</si>
  <si>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</si>
  <si>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</si>
  <si>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</si>
  <si>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</si>
  <si>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</si>
  <si>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</si>
  <si>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</si>
  <si>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</si>
  <si>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</si>
  <si>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</si>
  <si>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</si>
  <si>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</si>
  <si>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</si>
  <si>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</si>
  <si>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</si>
  <si>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</si>
  <si>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</si>
  <si>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</si>
  <si>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</si>
  <si>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</si>
  <si>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</si>
  <si>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</si>
  <si>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</si>
  <si>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</si>
  <si>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</si>
  <si>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</si>
  <si>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</si>
  <si>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</si>
  <si>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</si>
  <si>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</si>
  <si>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</si>
  <si>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</si>
  <si>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</si>
  <si>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</si>
  <si>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</si>
  <si>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</si>
  <si>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</si>
  <si>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</si>
  <si>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</si>
  <si>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</si>
  <si>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</si>
  <si>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</si>
  <si>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</si>
  <si>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</si>
  <si>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</si>
  <si>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</si>
  <si>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</si>
  <si>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</si>
  <si>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</si>
  <si>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</si>
  <si>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</si>
  <si>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</si>
  <si>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</si>
  <si>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</si>
  <si>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</si>
  <si>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</si>
  <si>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</si>
  <si>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</si>
  <si>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</si>
  <si>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</si>
  <si>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</si>
  <si>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</si>
  <si>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</si>
  <si>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</si>
  <si>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</si>
  <si>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</si>
  <si>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</si>
  <si>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</si>
  <si>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</si>
  <si>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</si>
  <si>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</si>
  <si>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</si>
  <si>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</si>
  <si>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</si>
  <si>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</si>
  <si>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</si>
  <si>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</si>
  <si>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</si>
  <si>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</si>
  <si>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</si>
  <si>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</si>
  <si>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</si>
  <si>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</si>
  <si>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</si>
  <si>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</si>
  <si>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</si>
  <si>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</si>
  <si>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</si>
  <si>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</si>
  <si>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</si>
  <si>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</si>
  <si>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</si>
  <si>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</si>
  <si>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</si>
  <si>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</si>
  <si>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</si>
  <si>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</si>
  <si>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</si>
  <si>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</si>
  <si>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</si>
  <si>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</si>
  <si>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</si>
  <si>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</si>
  <si>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</si>
  <si>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</si>
  <si>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</si>
  <si>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</si>
  <si>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</si>
  <si>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</si>
  <si>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</si>
  <si>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</si>
  <si>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</si>
  <si>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</si>
  <si>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</si>
  <si>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</si>
  <si>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</si>
  <si>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</si>
  <si>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</si>
  <si>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</si>
  <si>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</si>
  <si>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</si>
  <si>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</si>
  <si>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</si>
  <si>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</si>
  <si>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</si>
  <si>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</si>
  <si>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</si>
  <si>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</si>
  <si>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</si>
  <si>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</si>
  <si>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</si>
  <si>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</si>
  <si>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</si>
  <si>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</si>
  <si>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</si>
  <si>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</si>
  <si>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</si>
  <si>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</si>
  <si>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</si>
  <si>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</si>
  <si>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</si>
  <si>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</si>
  <si>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</si>
  <si>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</si>
  <si>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</si>
  <si>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</si>
  <si>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</si>
  <si>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</si>
  <si>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</si>
  <si>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</si>
  <si>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</si>
  <si>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</si>
  <si>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</si>
  <si>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</si>
  <si>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</si>
  <si>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</si>
  <si>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</si>
  <si>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</si>
  <si>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</si>
  <si>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</si>
  <si>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</si>
  <si>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</si>
  <si>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</si>
  <si>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</si>
  <si>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</si>
  <si>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</si>
  <si>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</si>
  <si>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</si>
  <si>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</si>
  <si>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</si>
  <si>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</si>
  <si>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</si>
  <si>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</si>
  <si>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</si>
  <si>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</si>
  <si>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</si>
  <si>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</si>
  <si>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</si>
  <si>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</si>
  <si>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</si>
  <si>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</si>
  <si>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</si>
  <si>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</si>
  <si>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</si>
  <si>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</si>
  <si>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</si>
  <si>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</si>
  <si>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</si>
  <si>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</si>
  <si>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</si>
  <si>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</si>
  <si>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</si>
  <si>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</si>
  <si>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</si>
  <si>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</si>
  <si>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</si>
  <si>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</si>
  <si>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</si>
  <si>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</si>
  <si>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</si>
  <si>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</si>
  <si>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</si>
  <si>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</si>
  <si>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</si>
  <si>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</si>
  <si>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</si>
  <si>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</si>
  <si>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</si>
  <si>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</si>
  <si>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</si>
  <si>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</si>
  <si>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</si>
  <si>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</si>
  <si>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</si>
  <si>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</si>
  <si>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</si>
  <si>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</si>
  <si>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</si>
  <si>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</si>
  <si>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</si>
  <si>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</si>
  <si>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</si>
  <si>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</si>
  <si>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</si>
  <si>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</si>
  <si>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</si>
  <si>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</si>
  <si>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</si>
  <si>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</si>
  <si>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</si>
  <si>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</si>
  <si>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</si>
  <si>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</si>
  <si>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</si>
  <si>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</si>
  <si>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</si>
  <si>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</si>
  <si>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</si>
  <si>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</si>
  <si>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</si>
  <si>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</si>
  <si>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</si>
  <si>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</si>
  <si>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</si>
  <si>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</si>
  <si>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</si>
  <si>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</si>
  <si>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</si>
  <si>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</si>
  <si>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</si>
  <si>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</si>
  <si>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</si>
  <si>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</si>
  <si>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</si>
  <si>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</si>
  <si>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</si>
  <si>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</si>
  <si>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</si>
  <si>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</si>
  <si>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</si>
  <si>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</si>
  <si>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</si>
  <si>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</si>
  <si>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</si>
  <si>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</si>
  <si>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</si>
  <si>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</si>
  <si>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</si>
  <si>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</si>
  <si>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</si>
  <si>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</si>
  <si>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</si>
  <si>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</si>
  <si>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</si>
  <si>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</si>
  <si>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</si>
  <si>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</si>
  <si>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</si>
  <si>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</si>
  <si>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</si>
  <si>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</si>
  <si>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</si>
  <si>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</si>
  <si>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</si>
  <si>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</si>
  <si>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</si>
  <si>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</si>
  <si>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</si>
  <si>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</si>
  <si>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</si>
  <si>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</si>
  <si>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</si>
  <si>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</si>
  <si>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</si>
  <si>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</si>
  <si>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</si>
  <si>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</si>
  <si>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</si>
  <si>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</si>
  <si>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</si>
  <si>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</si>
  <si>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</si>
  <si>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</si>
  <si>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</si>
  <si>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</si>
  <si>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</si>
  <si>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</si>
  <si>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</si>
  <si>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</si>
  <si>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</si>
  <si>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</si>
  <si>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</si>
  <si>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</si>
  <si>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</si>
  <si>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</si>
  <si>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</si>
  <si>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</si>
  <si>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</si>
  <si>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</si>
  <si>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</si>
  <si>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</si>
  <si>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</si>
  <si>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</si>
  <si>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</si>
  <si>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</si>
  <si>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</si>
  <si>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</si>
  <si>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</si>
  <si>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</si>
  <si>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</si>
  <si>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</si>
  <si>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</si>
  <si>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</si>
  <si>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</si>
  <si>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</si>
  <si>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</si>
  <si>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</si>
  <si>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</si>
  <si>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</si>
  <si>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</si>
  <si>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</si>
  <si>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</si>
  <si>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</si>
  <si>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</si>
  <si>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</si>
  <si>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</si>
  <si>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</si>
  <si>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</si>
  <si>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</si>
  <si>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</si>
  <si>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</si>
  <si>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</si>
  <si>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</si>
  <si>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</si>
  <si>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</si>
  <si>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</si>
  <si>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</si>
  <si>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</si>
  <si>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</si>
  <si>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</si>
  <si>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</si>
  <si>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</si>
  <si>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</si>
  <si>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</si>
  <si>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</si>
  <si>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</si>
  <si>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</si>
  <si>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</si>
  <si>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</si>
  <si>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</si>
  <si>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</si>
  <si>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</si>
  <si>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</si>
  <si>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</si>
  <si>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</si>
  <si>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</si>
  <si>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</si>
  <si>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</si>
  <si>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</si>
  <si>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</si>
  <si>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</si>
  <si>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</si>
  <si>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</si>
  <si>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</si>
  <si>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</si>
  <si>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</si>
  <si>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</si>
  <si>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</si>
  <si>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</si>
  <si>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</si>
  <si>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</si>
  <si>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</si>
  <si>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</si>
  <si>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</si>
  <si>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</si>
  <si>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</si>
  <si>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</si>
  <si>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</si>
  <si>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</si>
  <si>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</si>
  <si>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</si>
  <si>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</si>
  <si>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</si>
  <si>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</si>
  <si>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</si>
  <si>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</si>
  <si>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</si>
  <si>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</si>
  <si>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</si>
  <si>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</si>
  <si>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</si>
  <si>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</si>
  <si>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</si>
  <si>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</si>
  <si>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</si>
  <si>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</si>
  <si>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</si>
  <si>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</si>
  <si>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</si>
  <si>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</si>
  <si>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</si>
  <si>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</si>
  <si>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</si>
  <si>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</si>
  <si>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</si>
  <si>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</si>
  <si>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</si>
  <si>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</si>
  <si>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</si>
  <si>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</si>
  <si>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</si>
  <si>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</si>
  <si>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</si>
  <si>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</si>
  <si>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</si>
  <si>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</si>
  <si>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</si>
  <si>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</si>
  <si>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</si>
  <si>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</si>
  <si>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</si>
  <si>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</si>
  <si>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</si>
  <si>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</si>
  <si>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</si>
  <si>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</si>
  <si>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</si>
  <si>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</si>
  <si>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</si>
  <si>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</si>
  <si>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</si>
  <si>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</si>
  <si>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</si>
  <si>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</si>
  <si>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</si>
  <si>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</si>
  <si>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</si>
  <si>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</si>
  <si>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</si>
  <si>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</si>
  <si>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</si>
  <si>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</si>
  <si>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</si>
  <si>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</si>
  <si>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</si>
  <si>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</si>
  <si>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</si>
  <si>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</si>
  <si>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</si>
  <si>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</si>
  <si>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</si>
  <si>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</si>
  <si>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</si>
  <si>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</si>
  <si>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</si>
  <si>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</si>
  <si>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</si>
  <si>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</si>
  <si>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</si>
  <si>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</si>
  <si>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</si>
  <si>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</si>
  <si>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</si>
  <si>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</si>
  <si>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</si>
  <si>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</si>
  <si>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</si>
  <si>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</si>
  <si>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</si>
  <si>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</si>
  <si>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</si>
  <si>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</si>
  <si>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</si>
  <si>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</si>
  <si>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</si>
  <si>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</si>
  <si>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</si>
  <si>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</si>
  <si>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</si>
  <si>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</si>
  <si>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</si>
  <si>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</si>
  <si>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</si>
  <si>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</si>
  <si>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</si>
  <si>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</si>
  <si>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</si>
  <si>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</si>
  <si>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</si>
  <si>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</si>
  <si>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</si>
  <si>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</si>
  <si>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</si>
  <si>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</si>
  <si>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</si>
  <si>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</si>
  <si>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</si>
  <si>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</si>
  <si>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</si>
  <si>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</si>
  <si>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</si>
  <si>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</si>
  <si>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</si>
  <si>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</si>
  <si>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</si>
  <si>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</si>
  <si>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</si>
  <si>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</si>
  <si>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</si>
  <si>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</si>
  <si>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</si>
  <si>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</si>
  <si>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</si>
  <si>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</si>
  <si>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</si>
  <si>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</si>
  <si>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</si>
  <si>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</si>
  <si>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</si>
  <si>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</si>
  <si>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</si>
  <si>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</si>
  <si>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</si>
  <si>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</si>
  <si>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</si>
  <si>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</si>
  <si>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</si>
  <si>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</si>
  <si>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</si>
  <si>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</si>
  <si>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</si>
  <si>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</si>
  <si>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</si>
  <si>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</si>
  <si>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</si>
  <si>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</si>
  <si>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</si>
  <si>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</si>
  <si>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</si>
  <si>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</si>
  <si>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</si>
  <si>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</si>
  <si>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</si>
  <si>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</si>
  <si>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</si>
  <si>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</si>
  <si>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</si>
  <si>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</si>
  <si>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</si>
  <si>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</si>
  <si>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</si>
  <si>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</si>
  <si>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</si>
  <si>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</si>
  <si>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</si>
  <si>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</si>
  <si>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</si>
  <si>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</si>
  <si>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</si>
  <si>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</si>
  <si>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</si>
  <si>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</si>
  <si>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</si>
  <si>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</si>
  <si>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</si>
  <si>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</si>
  <si>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</si>
  <si>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</si>
  <si>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</si>
  <si>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</si>
  <si>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</si>
  <si>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</si>
  <si>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</si>
  <si>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</si>
  <si>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</si>
  <si>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</si>
  <si>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</si>
  <si>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</si>
  <si>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</si>
  <si>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</si>
  <si>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</si>
  <si>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</si>
  <si>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</si>
  <si>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</si>
  <si>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</si>
  <si>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</si>
  <si>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</si>
  <si>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</si>
  <si>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</si>
  <si>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</si>
  <si>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</si>
  <si>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</si>
  <si>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</si>
  <si>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</si>
  <si>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</si>
  <si>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</si>
  <si>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</si>
  <si>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</si>
  <si>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</si>
  <si>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</si>
  <si>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</si>
  <si>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</si>
  <si>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</si>
  <si>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</si>
  <si>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</si>
  <si>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</si>
  <si>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</si>
  <si>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</si>
  <si>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</si>
  <si>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</si>
  <si>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</si>
  <si>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</si>
  <si>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</si>
  <si>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</si>
  <si>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</si>
  <si>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</si>
  <si>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</si>
  <si>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</si>
  <si>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</si>
  <si>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</si>
  <si>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</si>
  <si>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</si>
  <si>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</si>
  <si>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</si>
  <si>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</si>
  <si>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</si>
  <si>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</si>
  <si>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</si>
  <si>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</si>
  <si>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</si>
  <si>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</si>
  <si>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</si>
  <si>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</si>
  <si>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</si>
  <si>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</si>
  <si>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</si>
  <si>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</si>
  <si>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</si>
  <si>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</si>
  <si>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</si>
  <si>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</si>
  <si>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</si>
  <si>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</si>
  <si>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</si>
  <si>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</si>
  <si>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</si>
  <si>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</si>
  <si>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</si>
  <si>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</si>
  <si>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</si>
  <si>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</si>
  <si>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</si>
  <si>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</si>
  <si>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</si>
  <si>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</si>
  <si>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</si>
  <si>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</si>
  <si>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</si>
  <si>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</si>
  <si>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</si>
  <si>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</si>
  <si>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</si>
  <si>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</si>
  <si>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</si>
  <si>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</si>
  <si>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</si>
  <si>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</si>
  <si>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</si>
  <si>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</si>
  <si>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</si>
  <si>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</si>
  <si>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</si>
  <si>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</si>
  <si>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</si>
  <si>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</si>
  <si>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</si>
  <si>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</si>
  <si>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</si>
  <si>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</si>
  <si>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</si>
  <si>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</si>
  <si>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</si>
  <si>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</si>
  <si>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</si>
  <si>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</si>
  <si>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</si>
  <si>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</si>
  <si>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</si>
  <si>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</si>
  <si>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</si>
  <si>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</si>
  <si>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</si>
  <si>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</si>
  <si>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</si>
  <si>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</si>
  <si>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</si>
  <si>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</si>
  <si>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</si>
  <si>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</si>
  <si>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</si>
  <si>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</si>
  <si>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</si>
  <si>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</si>
  <si>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</si>
  <si>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</si>
  <si>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</si>
  <si>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</si>
  <si>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</si>
  <si>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</si>
  <si>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</si>
  <si>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</si>
  <si>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</si>
  <si>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</si>
  <si>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</si>
  <si>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</si>
  <si>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</si>
  <si>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</si>
  <si>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</si>
  <si>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</si>
  <si>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</si>
  <si>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</si>
  <si>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</si>
  <si>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</si>
  <si>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</si>
  <si>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</si>
  <si>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</si>
  <si>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</si>
  <si>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</si>
  <si>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</si>
  <si>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</si>
  <si>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</si>
  <si>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</si>
  <si>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</si>
  <si>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</si>
  <si>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</si>
  <si>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</si>
  <si>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</si>
  <si>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</si>
  <si>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</si>
  <si>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</si>
  <si>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</si>
  <si>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</si>
  <si>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</si>
  <si>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</si>
  <si>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</si>
  <si>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</si>
  <si>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</si>
  <si>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</si>
  <si>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</si>
  <si>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</si>
  <si>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</si>
  <si>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</si>
  <si>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</si>
  <si>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</si>
  <si>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</si>
  <si>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</si>
  <si>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</si>
  <si>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</si>
  <si>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</si>
  <si>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</si>
  <si>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</si>
  <si>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</si>
  <si>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</si>
  <si>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</si>
  <si>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</si>
  <si>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</si>
  <si>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</si>
  <si>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</si>
  <si>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</si>
  <si>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</si>
  <si>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</si>
  <si>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</si>
  <si>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</si>
  <si>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</si>
  <si>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</si>
  <si>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</si>
  <si>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</si>
  <si>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</si>
  <si>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</si>
  <si>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</si>
  <si>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</si>
  <si>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</si>
  <si>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</si>
  <si>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</si>
  <si>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</si>
  <si>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</si>
  <si>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</si>
  <si>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</si>
  <si>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</si>
  <si>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</si>
  <si>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</si>
  <si>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</si>
  <si>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</si>
  <si>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</si>
  <si>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</si>
  <si>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</si>
  <si>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</si>
  <si>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</si>
  <si>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</si>
  <si>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</si>
  <si>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</si>
  <si>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</si>
  <si>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</si>
  <si>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</si>
  <si>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</si>
  <si>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</si>
  <si>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</si>
  <si>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</si>
  <si>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</si>
  <si>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</si>
  <si>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</si>
  <si>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</si>
  <si>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</si>
  <si>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</si>
  <si>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</si>
  <si>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</si>
  <si>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</si>
  <si>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</si>
  <si>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</si>
  <si>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</si>
  <si>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</si>
  <si>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</si>
  <si>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</si>
  <si>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</si>
  <si>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</si>
  <si>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</si>
  <si>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</si>
  <si>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</si>
  <si>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</si>
  <si>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</si>
  <si>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</si>
  <si>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</si>
  <si>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</si>
  <si>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</si>
  <si>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</si>
  <si>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</si>
  <si>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</si>
  <si>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</si>
  <si>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</si>
  <si>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</si>
  <si>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</si>
  <si>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</si>
  <si>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</si>
  <si>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</si>
  <si>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</si>
  <si>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</si>
  <si>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</si>
  <si>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</si>
  <si>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</si>
  <si>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</si>
  <si>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</si>
  <si>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</si>
  <si>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</si>
  <si>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</si>
  <si>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</si>
  <si>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</si>
  <si>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</si>
  <si>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</si>
  <si>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</si>
  <si>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</si>
  <si>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</si>
  <si>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</si>
  <si>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</si>
  <si>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</si>
  <si>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</si>
  <si>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</si>
  <si>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</si>
  <si>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</si>
  <si>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</si>
  <si>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</si>
  <si>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</si>
  <si>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</si>
  <si>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</si>
  <si>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</si>
  <si>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</si>
  <si>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</si>
  <si>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</si>
  <si>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</si>
  <si>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</si>
  <si>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</si>
  <si>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</si>
  <si>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</si>
  <si>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</si>
  <si>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</si>
  <si>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</si>
  <si>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</si>
  <si>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</si>
  <si>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</si>
  <si>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</si>
  <si>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</si>
  <si>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</si>
  <si>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</si>
  <si>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</si>
  <si>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</si>
  <si>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</si>
  <si>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</si>
  <si>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</si>
  <si>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</si>
  <si>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</si>
  <si>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</si>
  <si>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</si>
  <si>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</si>
  <si>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</si>
  <si>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</si>
  <si>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</si>
  <si>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</si>
  <si>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</si>
  <si>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</si>
  <si>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</si>
  <si>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</si>
  <si>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</si>
  <si>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</si>
  <si>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</si>
  <si>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</si>
  <si>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</si>
  <si>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</si>
  <si>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</si>
  <si>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</si>
  <si>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</si>
  <si>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</si>
  <si>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</si>
  <si>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</si>
  <si>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</si>
  <si>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</si>
  <si>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</si>
  <si>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</si>
  <si>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</si>
  <si>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</si>
  <si>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</si>
  <si>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</si>
  <si>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</si>
  <si>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</si>
  <si>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</si>
  <si>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</si>
  <si>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</si>
  <si>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</si>
  <si>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</si>
  <si>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</si>
  <si>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</si>
  <si>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</si>
  <si>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</si>
  <si>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</si>
  <si>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</si>
  <si>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</si>
  <si>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</si>
  <si>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</si>
  <si>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</si>
  <si>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</si>
  <si>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</si>
  <si>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</si>
  <si>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</si>
  <si>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</si>
  <si>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</si>
  <si>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</si>
  <si>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</si>
  <si>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</si>
  <si>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</si>
  <si>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</si>
  <si>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</si>
  <si>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</si>
  <si>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</si>
  <si>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</si>
  <si>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</si>
  <si>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</si>
  <si>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</si>
  <si>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</si>
  <si>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</si>
  <si>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</si>
  <si>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</si>
  <si>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</si>
  <si>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</si>
  <si>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</si>
  <si>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</si>
  <si>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</si>
  <si>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</si>
  <si>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</si>
  <si>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</si>
  <si>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</si>
  <si>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</si>
  <si>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</si>
  <si>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</si>
  <si>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</si>
  <si>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</si>
  <si>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</si>
  <si>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</si>
  <si>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</si>
  <si>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</si>
  <si>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</si>
  <si>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</si>
  <si>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</si>
  <si>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</si>
  <si>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</si>
  <si>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</si>
  <si>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</si>
  <si>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</si>
  <si>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</si>
  <si>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</si>
  <si>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</si>
  <si>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</si>
  <si>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</si>
  <si>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</si>
  <si>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</si>
  <si>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</si>
  <si>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</si>
  <si>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</si>
  <si>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</si>
  <si>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</si>
  <si>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</si>
  <si>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</si>
  <si>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</si>
  <si>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</si>
  <si>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</si>
  <si>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</si>
  <si>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</si>
  <si>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</si>
  <si>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</si>
  <si>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</si>
  <si>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</si>
  <si>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</si>
  <si>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</si>
  <si>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</si>
  <si>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</si>
  <si>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</si>
  <si>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</si>
  <si>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</si>
  <si>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</si>
  <si>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</si>
  <si>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</si>
  <si>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</si>
  <si>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</si>
  <si>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</si>
  <si>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</si>
  <si>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</si>
  <si>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</si>
  <si>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</si>
  <si>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</si>
  <si>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</si>
  <si>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</si>
  <si>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</si>
  <si>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</si>
  <si>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</si>
  <si>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</si>
  <si>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</si>
  <si>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</si>
  <si>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</si>
  <si>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</si>
  <si>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</si>
  <si>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</si>
  <si>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</si>
  <si>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</si>
  <si>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</si>
  <si>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</si>
  <si>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</si>
  <si>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</si>
  <si>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</si>
  <si>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</si>
  <si>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</si>
  <si>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</si>
  <si>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</si>
  <si>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</si>
  <si>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</si>
  <si>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</si>
  <si>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</si>
  <si>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</si>
  <si>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</si>
  <si>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</si>
  <si>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</si>
  <si>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</si>
  <si>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</si>
  <si>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</si>
  <si>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</si>
  <si>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</si>
  <si>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</si>
  <si>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</si>
  <si>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</si>
  <si>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</si>
  <si>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</si>
  <si>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</si>
  <si>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</si>
  <si>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</si>
  <si>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</si>
  <si>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</si>
  <si>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</si>
  <si>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</si>
  <si>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</si>
  <si>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</si>
  <si>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</si>
  <si>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</si>
  <si>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</si>
  <si>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</si>
  <si>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</si>
  <si>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</si>
  <si>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</si>
  <si>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</si>
  <si>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</si>
  <si>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</si>
  <si>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</si>
  <si>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</si>
  <si>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</si>
  <si>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</si>
  <si>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</si>
  <si>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</si>
  <si>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</si>
  <si>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</si>
  <si>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</si>
  <si>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</si>
  <si>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</si>
  <si>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</si>
  <si>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</si>
  <si>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</si>
  <si>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</si>
  <si>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</si>
  <si>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</si>
  <si>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</si>
  <si>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</si>
  <si>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</si>
  <si>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</si>
  <si>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</si>
  <si>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</si>
  <si>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</si>
  <si>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</si>
  <si>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</si>
  <si>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</si>
  <si>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</si>
  <si>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</si>
  <si>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</si>
  <si>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</si>
  <si>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</si>
  <si>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</si>
  <si>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</si>
  <si>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</si>
  <si>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</si>
  <si>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</si>
  <si>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</si>
  <si>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</si>
  <si>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</si>
  <si>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</si>
  <si>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</si>
  <si>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</si>
  <si>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</si>
  <si>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</si>
  <si>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</si>
  <si>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</si>
  <si>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</si>
  <si>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</si>
  <si>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</si>
  <si>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</si>
  <si>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</si>
  <si>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</si>
  <si>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</si>
  <si>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</si>
  <si>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</si>
  <si>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</si>
  <si>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</si>
  <si>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</si>
  <si>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</si>
  <si>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</si>
  <si>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</si>
  <si>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</si>
  <si>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</si>
  <si>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</si>
  <si>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</si>
  <si>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</si>
  <si>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</si>
  <si>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</si>
  <si>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</si>
  <si>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</si>
  <si>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</si>
  <si>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</si>
  <si>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</si>
  <si>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</si>
  <si>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</si>
  <si>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</si>
  <si>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</si>
  <si>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</si>
  <si>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</si>
  <si>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</si>
  <si>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</si>
  <si>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</si>
  <si>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</si>
  <si>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</si>
  <si>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</si>
  <si>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</si>
  <si>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</si>
  <si>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</si>
  <si>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</si>
  <si>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</si>
  <si>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</si>
  <si>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</si>
  <si>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</si>
  <si>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</si>
  <si>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</si>
  <si>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</si>
  <si>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</si>
  <si>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</si>
  <si>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</si>
  <si>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</si>
  <si>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</si>
  <si>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</si>
  <si>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</si>
  <si>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</si>
  <si>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</si>
  <si>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</si>
  <si>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</si>
  <si>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</si>
  <si>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</si>
  <si>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</si>
  <si>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</si>
  <si>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</si>
  <si>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</si>
  <si>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</si>
  <si>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</si>
  <si>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</si>
  <si>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</si>
  <si>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</si>
  <si>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</si>
  <si>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</si>
  <si>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</si>
  <si>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</si>
  <si>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</si>
  <si>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</si>
  <si>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</si>
  <si>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</si>
  <si>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</si>
  <si>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</si>
  <si>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</si>
  <si>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</si>
  <si>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</si>
  <si>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</si>
  <si>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</si>
  <si>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</si>
  <si>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</si>
  <si>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</si>
  <si>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</si>
  <si>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</si>
  <si>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</si>
  <si>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</si>
  <si>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</si>
  <si>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</si>
  <si>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</si>
  <si>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</si>
  <si>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</si>
  <si>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</si>
  <si>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</si>
  <si>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</si>
  <si>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</si>
  <si>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</si>
  <si>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</si>
  <si>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</si>
  <si>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</si>
  <si>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</si>
  <si>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</si>
  <si>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</si>
  <si>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</si>
  <si>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</si>
  <si>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</si>
  <si>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</si>
  <si>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</si>
  <si>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</si>
  <si>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</si>
  <si>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</si>
  <si>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</si>
  <si>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</si>
  <si>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</si>
  <si>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</si>
  <si>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</si>
  <si>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</si>
  <si>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</si>
  <si>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</si>
  <si>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</si>
  <si>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</si>
  <si>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</si>
  <si>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</si>
  <si>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</si>
  <si>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</si>
  <si>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</si>
  <si>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</si>
  <si>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</si>
  <si>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</si>
  <si>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</si>
  <si>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</si>
  <si>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</si>
  <si>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</si>
  <si>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</si>
  <si>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</si>
  <si>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</si>
  <si>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</si>
  <si>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</si>
  <si>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</si>
  <si>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</si>
  <si>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</si>
  <si>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</si>
  <si>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</si>
  <si>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</si>
  <si>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</si>
  <si>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</si>
  <si>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</si>
  <si>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</si>
  <si>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</si>
  <si>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</si>
  <si>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</si>
  <si>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</si>
  <si>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</si>
  <si>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</si>
  <si>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</si>
  <si>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</si>
  <si>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</si>
  <si>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</si>
  <si>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</si>
  <si>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</si>
  <si>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</si>
  <si>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</si>
  <si>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</si>
  <si>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</si>
  <si>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</si>
  <si>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</si>
  <si>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</si>
  <si>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</si>
  <si>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</si>
  <si>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</si>
  <si>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</si>
  <si>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</si>
  <si>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</si>
  <si>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</si>
  <si>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</si>
  <si>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</si>
  <si>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</si>
  <si>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</si>
  <si>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</si>
  <si>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</si>
  <si>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</si>
  <si>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</si>
  <si>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</si>
  <si>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</si>
  <si>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</si>
  <si>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</si>
  <si>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</si>
  <si>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</si>
  <si>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</si>
  <si>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</si>
  <si>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</si>
  <si>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</si>
  <si>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</si>
  <si>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</si>
  <si>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</si>
  <si>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</si>
  <si>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</si>
  <si>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</si>
  <si>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</si>
  <si>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</si>
  <si>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</si>
  <si>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</si>
  <si>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</si>
  <si>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</si>
  <si>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</si>
  <si>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</si>
  <si>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</si>
  <si>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</si>
  <si>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</si>
  <si>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</si>
  <si>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</si>
  <si>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</si>
  <si>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</si>
  <si>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</si>
  <si>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</si>
  <si>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</si>
  <si>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</si>
  <si>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</si>
  <si>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</si>
  <si>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</si>
  <si>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</si>
  <si>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</si>
  <si>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</si>
  <si>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</si>
  <si>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</si>
  <si>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</si>
  <si>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</si>
  <si>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</si>
  <si>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</si>
  <si>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</si>
  <si>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</si>
  <si>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</si>
  <si>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</si>
  <si>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</si>
  <si>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</si>
  <si>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</si>
  <si>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</si>
  <si>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</si>
  <si>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</si>
  <si>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</si>
  <si>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</si>
  <si>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</si>
  <si>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</si>
  <si>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</si>
  <si>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</si>
  <si>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</si>
  <si>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</si>
  <si>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</si>
  <si>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</si>
  <si>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</si>
  <si>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</si>
  <si>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</si>
  <si>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</si>
  <si>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</si>
  <si>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</si>
  <si>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</si>
  <si>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</si>
  <si>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</si>
  <si>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</si>
  <si>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</si>
  <si>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</si>
  <si>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</si>
  <si>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</si>
  <si>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</si>
  <si>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</si>
  <si>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</si>
  <si>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</si>
  <si>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</si>
  <si>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</si>
  <si>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</si>
  <si>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</si>
  <si>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</si>
  <si>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</si>
  <si>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</si>
  <si>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</si>
  <si>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</si>
  <si>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</si>
  <si>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</si>
  <si>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</si>
  <si>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</si>
  <si>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</si>
  <si>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</si>
  <si>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</si>
  <si>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</si>
  <si>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</si>
  <si>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</si>
  <si>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</si>
  <si>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</si>
  <si>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</si>
  <si>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</si>
  <si>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</si>
  <si>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</si>
  <si>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</si>
  <si>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</si>
  <si>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</si>
  <si>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</si>
  <si>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</si>
  <si>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</si>
  <si>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</si>
  <si>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</si>
  <si>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</si>
  <si>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</si>
  <si>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</si>
  <si>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</si>
  <si>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</si>
  <si>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</si>
  <si>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</si>
  <si>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</si>
  <si>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</si>
  <si>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</si>
  <si>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</si>
  <si>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</si>
  <si>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</si>
  <si>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</si>
  <si>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</si>
  <si>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</si>
  <si>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</si>
  <si>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</si>
  <si>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</si>
  <si>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</si>
  <si>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</si>
  <si>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</si>
  <si>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</si>
  <si>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</si>
  <si>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</si>
  <si>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</si>
  <si>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</si>
  <si>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</si>
  <si>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</si>
  <si>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</si>
  <si>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</si>
  <si>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</si>
  <si>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</si>
  <si>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</si>
  <si>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</si>
  <si>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</si>
  <si>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</si>
  <si>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</si>
  <si>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</si>
  <si>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</si>
  <si>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</si>
  <si>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</si>
  <si>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</si>
  <si>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</si>
  <si>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</si>
  <si>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</si>
  <si>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</si>
  <si>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</si>
  <si>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</si>
  <si>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</si>
  <si>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</si>
  <si>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</si>
  <si>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</si>
  <si>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</si>
  <si>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</si>
  <si>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</si>
  <si>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</si>
  <si>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</si>
  <si>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</si>
  <si>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</si>
  <si>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</si>
  <si>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</si>
  <si>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</si>
  <si>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</si>
  <si>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</si>
  <si>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</si>
  <si>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</si>
  <si>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</si>
  <si>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</si>
  <si>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</si>
  <si>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</si>
  <si>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</si>
  <si>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</si>
  <si>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</si>
  <si>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</si>
  <si>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</si>
  <si>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</si>
  <si>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</si>
  <si>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</si>
  <si>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</si>
  <si>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</si>
  <si>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</si>
  <si>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</si>
  <si>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</si>
  <si>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</si>
  <si>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</si>
  <si>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</si>
  <si>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</si>
  <si>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</si>
  <si>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</si>
  <si>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</si>
  <si>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</si>
  <si>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</si>
  <si>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</si>
  <si>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</si>
  <si>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</si>
  <si>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</si>
  <si>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</si>
  <si>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</si>
  <si>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</si>
  <si>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</si>
  <si>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</si>
  <si>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</si>
  <si>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</si>
  <si>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</si>
  <si>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</si>
  <si>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</si>
  <si>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</si>
  <si>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</si>
  <si>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</si>
  <si>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</si>
  <si>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</si>
  <si>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</si>
  <si>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</si>
  <si>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</si>
  <si>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</si>
  <si>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</si>
  <si>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</si>
  <si>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</si>
  <si>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</si>
  <si>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</si>
  <si>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</si>
  <si>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</si>
  <si>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</si>
  <si>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</si>
  <si>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</si>
  <si>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</si>
  <si>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</si>
  <si>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</si>
  <si>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</si>
  <si>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</si>
  <si>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</si>
  <si>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</si>
  <si>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</si>
  <si>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</si>
  <si>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</si>
  <si>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</si>
  <si>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</si>
  <si>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</si>
  <si>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</si>
  <si>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</si>
  <si>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</si>
  <si>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</si>
  <si>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</si>
  <si>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</si>
  <si>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</si>
  <si>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</si>
  <si>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</si>
  <si>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</si>
  <si>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</si>
  <si>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</si>
  <si>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</si>
  <si>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</si>
  <si>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</si>
  <si>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</si>
  <si>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</si>
  <si>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</si>
  <si>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</si>
  <si>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</si>
  <si>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</si>
  <si>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</si>
  <si>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</si>
  <si>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</si>
  <si>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</si>
  <si>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</si>
  <si>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</si>
  <si>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</si>
  <si>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</si>
  <si>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</si>
  <si>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</si>
  <si>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</si>
  <si>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</si>
  <si>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</si>
  <si>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</si>
  <si>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</si>
  <si>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</si>
  <si>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</si>
  <si>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</si>
  <si>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</si>
  <si>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</si>
  <si>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</si>
  <si>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</si>
  <si>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</si>
  <si>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</si>
  <si>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</si>
  <si>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</si>
  <si>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</si>
  <si>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</si>
  <si>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</si>
  <si>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</si>
  <si>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</si>
  <si>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</si>
  <si>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</si>
  <si>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</si>
  <si>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</si>
  <si>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</si>
  <si>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</si>
  <si>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</si>
  <si>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</si>
  <si>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</si>
  <si>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</si>
  <si>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</si>
  <si>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</si>
  <si>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</si>
  <si>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</si>
  <si>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</si>
  <si>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</si>
  <si>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</si>
  <si>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</si>
  <si>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</si>
  <si>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</si>
  <si>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</si>
  <si>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</si>
  <si>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</si>
  <si>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</si>
  <si>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</si>
  <si>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</si>
  <si>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</si>
  <si>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</si>
  <si>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</si>
  <si>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</si>
  <si>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</si>
  <si>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</si>
  <si>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</si>
  <si>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</si>
  <si>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</si>
  <si>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</si>
  <si>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</si>
  <si>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</si>
  <si>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</si>
  <si>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</si>
  <si>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</si>
  <si>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</si>
  <si>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</si>
  <si>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</si>
  <si>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</si>
  <si>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</si>
  <si>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</si>
  <si>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</si>
  <si>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</si>
  <si>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</si>
  <si>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</si>
  <si>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</si>
  <si>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</si>
  <si>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</si>
  <si>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</si>
  <si>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</si>
  <si>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</si>
  <si>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</si>
  <si>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</si>
  <si>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</si>
  <si>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</si>
  <si>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</si>
  <si>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</si>
  <si>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</si>
  <si>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</si>
  <si>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</si>
  <si>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</si>
  <si>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</si>
  <si>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</si>
  <si>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</si>
  <si>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</si>
  <si>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</si>
  <si>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</si>
  <si>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</si>
  <si>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</si>
  <si>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</si>
  <si>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</si>
  <si>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</si>
  <si>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</si>
  <si>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</si>
  <si>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</si>
  <si>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</si>
  <si>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</si>
  <si>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</si>
  <si>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</si>
  <si>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</si>
  <si>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</si>
  <si>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</si>
  <si>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</si>
  <si>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</si>
  <si>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</si>
  <si>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</si>
  <si>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</si>
  <si>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</si>
  <si>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</si>
  <si>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</si>
  <si>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</si>
  <si>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</si>
  <si>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</si>
  <si>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</si>
  <si>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</si>
  <si>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</si>
  <si>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</si>
  <si>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</si>
  <si>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</si>
  <si>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</si>
  <si>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</si>
  <si>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</si>
  <si>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</si>
  <si>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</si>
  <si>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</si>
  <si>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</si>
  <si>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</si>
  <si>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</si>
  <si>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</si>
  <si>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</si>
  <si>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</si>
  <si>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</si>
  <si>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</si>
  <si>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</si>
  <si>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</si>
  <si>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</si>
  <si>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</si>
  <si>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</si>
  <si>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</si>
  <si>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</si>
  <si>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</si>
  <si>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</si>
  <si>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</si>
  <si>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</si>
  <si>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</si>
  <si>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</si>
  <si>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</si>
  <si>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</si>
  <si>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</si>
  <si>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</si>
  <si>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</si>
  <si>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</si>
  <si>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</si>
  <si>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</si>
  <si>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</si>
  <si>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</si>
  <si>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</si>
  <si>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</si>
  <si>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</si>
  <si>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</si>
  <si>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</si>
  <si>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</si>
  <si>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</si>
  <si>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</si>
  <si>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</si>
  <si>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</si>
  <si>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</si>
  <si>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</si>
  <si>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</si>
  <si>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</si>
  <si>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</si>
  <si>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</si>
  <si>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</si>
  <si>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</si>
  <si>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</si>
  <si>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</si>
  <si>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</si>
  <si>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</si>
  <si>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</si>
  <si>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</si>
  <si>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</si>
  <si>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</si>
  <si>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</si>
  <si>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</si>
  <si>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</si>
  <si>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</si>
  <si>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</si>
  <si>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</si>
  <si>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</si>
  <si>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</si>
  <si>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</si>
  <si>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</si>
  <si>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</si>
  <si>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</si>
  <si>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</si>
  <si>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</si>
  <si>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</si>
  <si>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</si>
  <si>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</si>
  <si>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</si>
  <si>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</si>
  <si>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</si>
  <si>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</si>
  <si>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</si>
  <si>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</si>
  <si>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</si>
  <si>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</si>
  <si>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</si>
  <si>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</si>
  <si>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</si>
  <si>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</si>
  <si>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</si>
  <si>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</si>
  <si>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</si>
  <si>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</si>
  <si>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</si>
  <si>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</si>
  <si>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</si>
  <si>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</si>
  <si>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</si>
  <si>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</si>
  <si>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</si>
  <si>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</si>
  <si>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</si>
  <si>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</si>
  <si>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</si>
  <si>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</si>
  <si>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</si>
  <si>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</si>
  <si>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</si>
  <si>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</si>
  <si>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</si>
  <si>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</si>
  <si>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</si>
  <si>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</si>
  <si>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</si>
  <si>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</si>
  <si>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</si>
  <si>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</si>
  <si>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</si>
  <si>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</si>
  <si>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</si>
  <si>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</si>
  <si>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</si>
  <si>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</si>
  <si>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</si>
  <si>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</si>
  <si>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</si>
  <si>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</si>
  <si>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</si>
  <si>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</si>
  <si>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</si>
  <si>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</si>
  <si>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</si>
  <si>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</si>
  <si>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</si>
  <si>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</si>
  <si>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</si>
  <si>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</si>
  <si>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</si>
  <si>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</si>
  <si>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</si>
  <si>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</si>
  <si>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</si>
  <si>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</si>
  <si>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</si>
  <si>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</si>
  <si>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</si>
  <si>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</si>
  <si>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</si>
  <si>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</si>
  <si>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</si>
  <si>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</si>
  <si>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</si>
  <si>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</si>
  <si>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</si>
  <si>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</si>
  <si>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</si>
  <si>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</si>
  <si>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</si>
  <si>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</si>
  <si>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</si>
  <si>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</si>
  <si>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</si>
  <si>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</si>
  <si>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</si>
  <si>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</si>
  <si>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</si>
  <si>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</si>
  <si>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</si>
  <si>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</si>
  <si>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</si>
  <si>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</si>
  <si>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</si>
  <si>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</si>
  <si>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</si>
  <si>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</si>
  <si>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</si>
  <si>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</si>
  <si>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</si>
  <si>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</si>
  <si>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</si>
  <si>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</si>
  <si>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</si>
  <si>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</si>
  <si>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</si>
  <si>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</si>
  <si>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</si>
  <si>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</si>
  <si>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</si>
  <si>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</si>
  <si>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</si>
  <si>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</si>
  <si>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</si>
  <si>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</si>
  <si>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</si>
  <si>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</si>
  <si>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</si>
  <si>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</si>
  <si>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</si>
  <si>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</si>
  <si>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</si>
  <si>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</si>
  <si>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</si>
  <si>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</si>
  <si>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</si>
  <si>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</si>
  <si>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</si>
  <si>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</si>
  <si>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</si>
  <si>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</si>
  <si>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</si>
  <si>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</si>
  <si>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</si>
  <si>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</si>
  <si>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</si>
  <si>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</si>
  <si>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</si>
  <si>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</si>
  <si>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</si>
  <si>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</si>
  <si>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</si>
  <si>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</si>
  <si>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</si>
  <si>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</si>
  <si>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</si>
  <si>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</si>
  <si>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</si>
  <si>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</si>
  <si>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</si>
  <si>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</si>
  <si>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</si>
  <si>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</si>
  <si>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</si>
  <si>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</si>
  <si>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</si>
  <si>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</si>
  <si>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</si>
  <si>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</si>
  <si>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</si>
  <si>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</si>
  <si>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</si>
  <si>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</si>
  <si>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</si>
  <si>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</si>
  <si>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</si>
  <si>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</si>
  <si>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</si>
  <si>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</si>
  <si>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</si>
  <si>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</si>
  <si>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</si>
  <si>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</si>
  <si>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</si>
  <si>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</si>
  <si>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</si>
  <si>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</si>
  <si>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</si>
  <si>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</si>
  <si>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</si>
  <si>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</si>
  <si>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</si>
  <si>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</si>
  <si>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</si>
  <si>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</si>
  <si>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</si>
  <si>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</si>
  <si>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</si>
  <si>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</si>
  <si>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</si>
  <si>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</si>
  <si>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</si>
  <si>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</si>
  <si>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</si>
  <si>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</si>
  <si>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</si>
  <si>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</si>
  <si>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</si>
  <si>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</si>
  <si>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</si>
  <si>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</si>
  <si>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</si>
  <si>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</si>
  <si>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</si>
  <si>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</si>
  <si>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</si>
  <si>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</si>
  <si>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</si>
  <si>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</si>
  <si>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</si>
  <si>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</si>
  <si>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</si>
  <si>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</si>
  <si>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</si>
  <si>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</si>
  <si>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</si>
  <si>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</si>
  <si>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</si>
  <si>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</si>
  <si>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</si>
  <si>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</si>
  <si>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</si>
  <si>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</si>
  <si>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</si>
  <si>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</si>
  <si>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</si>
  <si>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</si>
  <si>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</si>
  <si>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</si>
  <si>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</si>
  <si>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</si>
  <si>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</si>
  <si>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</si>
  <si>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</si>
  <si>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</si>
  <si>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</si>
  <si>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</si>
  <si>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</si>
  <si>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</si>
  <si>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</si>
  <si>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</si>
  <si>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</si>
  <si>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</si>
  <si>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</si>
  <si>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</si>
  <si>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</si>
  <si>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</si>
  <si>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</si>
  <si>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</si>
  <si>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</si>
  <si>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</si>
  <si>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</si>
  <si>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</si>
  <si>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</si>
  <si>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</si>
  <si>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</si>
  <si>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</si>
  <si>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</si>
  <si>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</si>
  <si>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</si>
  <si>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</si>
  <si>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</si>
  <si>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</si>
  <si>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</si>
  <si>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</si>
  <si>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</si>
  <si>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</si>
  <si>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</si>
  <si>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</si>
  <si>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</si>
  <si>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</si>
  <si>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</si>
  <si>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</si>
  <si>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</si>
  <si>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</si>
  <si>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</si>
  <si>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</si>
  <si>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</si>
  <si>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</si>
  <si>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</si>
  <si>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</si>
  <si>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</si>
  <si>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</si>
  <si>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</si>
  <si>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</si>
  <si>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</si>
  <si>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</si>
  <si>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</si>
  <si>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</si>
  <si>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</si>
  <si>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</si>
  <si>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</si>
  <si>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</si>
  <si>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</si>
  <si>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</si>
  <si>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</si>
  <si>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</si>
  <si>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</si>
  <si>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</si>
  <si>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</si>
  <si>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</si>
  <si>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</si>
  <si>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</si>
  <si>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</si>
  <si>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</si>
  <si>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</si>
  <si>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</si>
  <si>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</si>
  <si>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</si>
  <si>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</si>
  <si>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</si>
  <si>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</si>
  <si>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</si>
  <si>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</si>
  <si>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</si>
  <si>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</si>
  <si>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</si>
  <si>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</si>
  <si>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</si>
  <si>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</si>
  <si>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</si>
  <si>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</si>
  <si>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</si>
  <si>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</si>
  <si>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</si>
  <si>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</si>
  <si>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</si>
  <si>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</si>
  <si>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</si>
  <si>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</si>
  <si>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</si>
  <si>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</si>
  <si>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</si>
  <si>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</si>
  <si>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</si>
  <si>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</si>
  <si>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</si>
  <si>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</si>
  <si>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</si>
  <si>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</si>
  <si>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</si>
  <si>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</si>
  <si>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</si>
  <si>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</si>
  <si>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</si>
  <si>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</si>
  <si>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</si>
  <si>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</si>
  <si>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</si>
  <si>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</si>
  <si>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</si>
  <si>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</si>
  <si>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</si>
  <si>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</si>
  <si>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</si>
  <si>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</si>
  <si>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</si>
  <si>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</si>
  <si>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</si>
  <si>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</si>
  <si>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</si>
  <si>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</si>
  <si>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</si>
  <si>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</si>
  <si>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</si>
  <si>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</si>
  <si>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</si>
  <si>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</si>
  <si>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</si>
  <si>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</si>
  <si>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</si>
  <si>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</si>
  <si>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</si>
  <si>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</si>
  <si>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</si>
  <si>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</si>
  <si>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</si>
  <si>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</si>
  <si>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</si>
  <si>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</si>
  <si>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</si>
  <si>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</si>
  <si>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</si>
  <si>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</si>
  <si>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</si>
  <si>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</si>
  <si>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</si>
  <si>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</si>
  <si>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</si>
  <si>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</si>
  <si>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</si>
  <si>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</si>
  <si>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</si>
  <si>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</si>
  <si>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</si>
  <si>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</si>
  <si>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</si>
  <si>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</si>
  <si>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</si>
  <si>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</si>
  <si>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</si>
  <si>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</si>
  <si>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</si>
  <si>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</si>
  <si>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</si>
  <si>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</si>
  <si>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</si>
  <si>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</si>
  <si>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</si>
  <si>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</si>
  <si>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</si>
  <si>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</si>
  <si>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</si>
  <si>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</si>
  <si>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</si>
  <si>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</si>
  <si>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</si>
  <si>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</si>
  <si>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</si>
  <si>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</si>
  <si>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</si>
  <si>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</si>
  <si>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</si>
  <si>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</si>
  <si>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</si>
  <si>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</si>
  <si>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</si>
  <si>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</si>
  <si>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</si>
  <si>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</si>
  <si>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</si>
  <si>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</si>
  <si>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</si>
  <si>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</si>
  <si>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</si>
  <si>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</si>
  <si>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</si>
  <si>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</si>
  <si>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</si>
  <si>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</si>
  <si>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</si>
  <si>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</si>
  <si>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</si>
  <si>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</si>
  <si>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</si>
  <si>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</si>
  <si>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</si>
  <si>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</si>
  <si>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</si>
  <si>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</si>
  <si>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</si>
  <si>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</si>
  <si>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</si>
  <si>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</si>
  <si>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</si>
  <si>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</si>
  <si>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</si>
  <si>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</si>
  <si>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</si>
  <si>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</si>
  <si>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</si>
  <si>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</si>
  <si>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</si>
  <si>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</si>
  <si>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</si>
  <si>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</si>
  <si>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</si>
  <si>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</si>
  <si>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</si>
  <si>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</si>
  <si>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</si>
  <si>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</si>
  <si>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</si>
  <si>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</si>
  <si>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</si>
  <si>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</si>
  <si>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</si>
  <si>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</si>
  <si>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</si>
  <si>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</si>
  <si>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</si>
  <si>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</si>
  <si>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</si>
  <si>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</si>
  <si>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</si>
  <si>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</si>
  <si>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</si>
  <si>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</si>
  <si>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</si>
  <si>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</si>
  <si>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</si>
  <si>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</si>
  <si>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</si>
  <si>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</si>
  <si>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</si>
  <si>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</si>
  <si>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</si>
  <si>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</si>
  <si>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</si>
  <si>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</si>
  <si>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</si>
  <si>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</si>
  <si>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</si>
  <si>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</si>
  <si>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</si>
  <si>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</si>
  <si>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</si>
  <si>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</si>
  <si>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</si>
  <si>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</si>
  <si>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</si>
  <si>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</si>
  <si>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</si>
  <si>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</si>
  <si>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</si>
  <si>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</si>
  <si>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</si>
  <si>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</si>
  <si>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</si>
  <si>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</si>
  <si>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</si>
  <si>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</si>
  <si>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</si>
  <si>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</si>
  <si>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</si>
  <si>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</si>
  <si>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</si>
  <si>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</si>
  <si>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</si>
  <si>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</si>
  <si>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</si>
  <si>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</si>
  <si>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</si>
  <si>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</si>
  <si>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</si>
  <si>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</si>
  <si>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</si>
  <si>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</si>
  <si>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</si>
  <si>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</si>
  <si>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</si>
  <si>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</si>
  <si>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</si>
  <si>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</si>
  <si>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</si>
  <si>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</si>
  <si>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</si>
  <si>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</si>
  <si>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</si>
  <si>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</si>
  <si>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</si>
  <si>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</si>
  <si>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</si>
  <si>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</si>
  <si>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</si>
  <si>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</si>
  <si>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</si>
  <si>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</si>
  <si>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</si>
  <si>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</si>
  <si>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</si>
  <si>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</si>
  <si>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</si>
  <si>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</si>
  <si>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</si>
  <si>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</si>
  <si>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</si>
  <si>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</si>
  <si>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</si>
  <si>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</si>
  <si>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</si>
  <si>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</si>
  <si>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</si>
  <si>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</si>
  <si>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</si>
  <si>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</si>
  <si>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</si>
  <si>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</si>
  <si>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</si>
  <si>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</si>
  <si>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</si>
  <si>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</si>
  <si>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</si>
  <si>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</si>
  <si>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</si>
  <si>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</si>
  <si>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</si>
  <si>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</si>
  <si>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</si>
  <si>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</si>
  <si>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</si>
  <si>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</si>
  <si>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</si>
  <si>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</si>
  <si>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</si>
  <si>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</si>
  <si>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</si>
  <si>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</si>
  <si>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</si>
  <si>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</si>
  <si>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</si>
  <si>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</si>
  <si>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</si>
  <si>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</si>
  <si>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</si>
  <si>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</si>
  <si>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</si>
  <si>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</si>
  <si>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</si>
  <si>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</si>
  <si>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</si>
  <si>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</si>
  <si>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</si>
  <si>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</si>
  <si>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</si>
  <si>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</si>
  <si>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</si>
  <si>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</si>
  <si>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</si>
  <si>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</si>
  <si>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</si>
  <si>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</si>
  <si>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</si>
  <si>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</si>
  <si>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</si>
  <si>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</si>
  <si>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</si>
  <si>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</si>
  <si>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</si>
  <si>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</si>
  <si>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</si>
  <si>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</si>
  <si>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</si>
  <si>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</si>
  <si>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</si>
  <si>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</si>
  <si>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</si>
  <si>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</si>
  <si>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</si>
  <si>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</si>
  <si>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</si>
  <si>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</si>
  <si>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</si>
  <si>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</si>
  <si>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</si>
  <si>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</si>
  <si>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</si>
  <si>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</si>
  <si>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</si>
  <si>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</si>
  <si>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</si>
  <si>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</si>
  <si>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</si>
  <si>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</si>
  <si>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</si>
  <si>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</si>
  <si>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</si>
  <si>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</si>
  <si>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</si>
  <si>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</si>
  <si>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</si>
  <si>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</si>
  <si>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</si>
  <si>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</si>
  <si>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</si>
  <si>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</si>
  <si>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</si>
  <si>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</si>
  <si>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</si>
  <si>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</si>
  <si>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</si>
  <si>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</si>
  <si>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</si>
  <si>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</si>
  <si>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</si>
  <si>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</si>
  <si>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</si>
  <si>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</si>
  <si>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</si>
  <si>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</si>
  <si>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</si>
  <si>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</si>
  <si>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</si>
  <si>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</si>
  <si>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</si>
  <si>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</si>
  <si>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</si>
  <si>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</si>
  <si>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</si>
  <si>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</si>
  <si>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</si>
  <si>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</si>
  <si>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</si>
  <si>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</si>
  <si>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</si>
  <si>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</si>
  <si>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</si>
  <si>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</si>
  <si>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</si>
  <si>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</si>
  <si>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</si>
  <si>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</si>
  <si>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</si>
  <si>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</si>
  <si>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</si>
  <si>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</si>
  <si>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</si>
  <si>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</si>
  <si>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</si>
  <si>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</si>
  <si>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</si>
  <si>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</si>
  <si>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</si>
  <si>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</si>
  <si>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</si>
  <si>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</si>
  <si>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</si>
  <si>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</si>
  <si>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</si>
  <si>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</si>
  <si>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</si>
  <si>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</si>
  <si>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</si>
  <si>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</si>
  <si>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</si>
  <si>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</si>
  <si>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</si>
  <si>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</si>
  <si>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</si>
  <si>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</si>
  <si>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</si>
  <si>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</si>
  <si>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</si>
  <si>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</si>
  <si>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</si>
  <si>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</si>
  <si>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</si>
  <si>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</si>
  <si>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</si>
  <si>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</si>
  <si>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</si>
  <si>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</si>
  <si>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</si>
  <si>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</si>
  <si>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</si>
  <si>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</si>
  <si>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</si>
  <si>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</si>
  <si>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</si>
  <si>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</si>
  <si>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</si>
  <si>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</si>
  <si>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</si>
  <si>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</si>
  <si>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</si>
  <si>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</si>
  <si>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</si>
  <si>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</si>
  <si>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</si>
  <si>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</si>
  <si>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</si>
  <si>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</si>
  <si>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</si>
  <si>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</si>
  <si>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</si>
  <si>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</si>
  <si>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</si>
  <si>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</si>
  <si>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</si>
  <si>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</si>
  <si>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</si>
  <si>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</si>
  <si>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</si>
  <si>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</si>
  <si>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</si>
  <si>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</si>
  <si>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</si>
  <si>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</si>
  <si>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</si>
  <si>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</si>
  <si>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</si>
  <si>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</si>
  <si>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</si>
  <si>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</si>
  <si>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</si>
  <si>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</si>
  <si>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</si>
  <si>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</si>
  <si>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</si>
  <si>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</si>
  <si>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</si>
  <si>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</si>
  <si>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</si>
  <si>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</si>
  <si>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</si>
  <si>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</si>
  <si>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</si>
  <si>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</si>
  <si>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</si>
  <si>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</si>
  <si>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</si>
  <si>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</si>
  <si>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</si>
  <si>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</si>
  <si>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</si>
  <si>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</si>
  <si>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</si>
  <si>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</si>
  <si>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</si>
  <si>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</si>
  <si>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</si>
  <si>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</si>
  <si>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</si>
  <si>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</si>
  <si>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</si>
  <si>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</si>
  <si>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</si>
  <si>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</si>
  <si>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</si>
  <si>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</si>
  <si>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</si>
  <si>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</si>
  <si>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</si>
  <si>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</si>
  <si>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</si>
  <si>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</si>
  <si>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</si>
  <si>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</si>
  <si>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</si>
  <si>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</si>
  <si>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</si>
  <si>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</si>
  <si>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</si>
  <si>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</si>
  <si>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</si>
  <si>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</si>
  <si>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</si>
  <si>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</si>
  <si>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</si>
  <si>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</si>
  <si>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</si>
  <si>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</si>
  <si>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</si>
  <si>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</si>
  <si>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</si>
  <si>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</si>
  <si>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</si>
  <si>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</si>
  <si>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</si>
  <si>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</si>
  <si>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</si>
  <si>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</si>
  <si>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</si>
  <si>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</si>
  <si>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</si>
  <si>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</si>
  <si>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</si>
  <si>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</si>
  <si>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</si>
  <si>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</si>
  <si>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</si>
  <si>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</si>
  <si>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</si>
  <si>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</si>
  <si>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</si>
  <si>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</si>
  <si>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</si>
  <si>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</si>
  <si>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</si>
  <si>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</si>
  <si>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</si>
  <si>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</si>
  <si>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</si>
  <si>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</si>
  <si>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</si>
  <si>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</si>
  <si>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</si>
  <si>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</si>
  <si>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</si>
  <si>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</si>
  <si>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</si>
  <si>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</si>
  <si>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</si>
  <si>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</si>
  <si>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</si>
  <si>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</si>
  <si>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</si>
  <si>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</si>
  <si>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</si>
  <si>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</si>
  <si>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</si>
  <si>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</si>
  <si>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</si>
  <si>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</si>
  <si>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</si>
  <si>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</si>
  <si>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</si>
  <si>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</si>
  <si>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</si>
  <si>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</si>
  <si>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</si>
  <si>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</si>
  <si>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</si>
  <si>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</si>
  <si>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</si>
  <si>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</si>
  <si>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</si>
  <si>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</si>
  <si>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</si>
  <si>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</si>
  <si>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</si>
  <si>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</si>
  <si>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</si>
  <si>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</si>
  <si>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</si>
  <si>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</si>
  <si>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</si>
  <si>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</si>
  <si>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</si>
  <si>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</si>
  <si>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</si>
  <si>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</si>
  <si>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</si>
  <si>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</si>
  <si>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</si>
  <si>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</si>
  <si>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</si>
  <si>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</si>
  <si>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</si>
  <si>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</si>
  <si>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</si>
  <si>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</si>
  <si>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</si>
  <si>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</si>
  <si>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</si>
  <si>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</si>
  <si>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</si>
  <si>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</si>
  <si>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</si>
  <si>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</si>
  <si>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</si>
  <si>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</si>
  <si>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</si>
  <si>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</si>
  <si>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</si>
  <si>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</si>
  <si>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</si>
  <si>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</si>
  <si>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</si>
  <si>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</si>
  <si>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</si>
  <si>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</si>
  <si>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</si>
  <si>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</si>
  <si>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</si>
  <si>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</si>
  <si>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</si>
  <si>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</si>
  <si>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</si>
  <si>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</si>
  <si>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</si>
  <si>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</si>
  <si>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</si>
  <si>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</si>
  <si>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</si>
  <si>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</si>
  <si>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</si>
  <si>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</si>
  <si>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</si>
  <si>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</si>
  <si>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</si>
  <si>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</si>
  <si>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</si>
  <si>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</si>
  <si>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</si>
  <si>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</si>
  <si>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</si>
  <si>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</si>
  <si>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</si>
  <si>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</si>
  <si>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</si>
  <si>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</si>
  <si>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</si>
  <si>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</si>
  <si>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</si>
  <si>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</si>
  <si>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</si>
  <si>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</si>
  <si>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</si>
  <si>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</si>
  <si>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</si>
  <si>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</si>
  <si>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</si>
  <si>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</si>
  <si>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</si>
  <si>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</si>
  <si>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</si>
  <si>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</si>
  <si>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</si>
  <si>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</si>
  <si>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</si>
  <si>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</si>
  <si>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</si>
  <si>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</si>
  <si>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</si>
  <si>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</si>
  <si>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</si>
  <si>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</si>
  <si>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</si>
  <si>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</si>
  <si>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</si>
  <si>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</si>
  <si>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</si>
  <si>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</si>
  <si>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</si>
  <si>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</si>
  <si>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</si>
  <si>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</si>
  <si>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</si>
  <si>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</si>
  <si>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</si>
  <si>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</si>
  <si>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</si>
  <si>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</si>
  <si>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</si>
  <si>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</si>
  <si>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</si>
  <si>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</si>
  <si>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</si>
  <si>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</si>
  <si>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</si>
  <si>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</si>
  <si>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</si>
  <si>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</si>
  <si>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</si>
  <si>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</si>
  <si>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</si>
  <si>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</si>
  <si>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</si>
  <si>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</si>
  <si>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</si>
  <si>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</si>
  <si>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</si>
  <si>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</si>
  <si>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</si>
  <si>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</si>
  <si>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</si>
  <si>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</si>
  <si>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</si>
  <si>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</si>
  <si>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</si>
  <si>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</si>
  <si>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</si>
  <si>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</si>
  <si>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</si>
  <si>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</si>
  <si>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</si>
  <si>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</si>
  <si>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</si>
  <si>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</si>
  <si>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</si>
  <si>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</si>
  <si>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</si>
  <si>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</si>
  <si>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</si>
  <si>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</si>
  <si>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</si>
  <si>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</si>
  <si>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</si>
  <si>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</si>
  <si>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</si>
  <si>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</si>
  <si>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</si>
  <si>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</si>
  <si>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</si>
  <si>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</si>
  <si>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</si>
  <si>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</si>
  <si>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</si>
  <si>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</si>
  <si>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</si>
  <si>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</si>
  <si>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</si>
  <si>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</si>
  <si>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</si>
  <si>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</si>
  <si>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</si>
  <si>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</si>
  <si>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</si>
  <si>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</si>
  <si>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</si>
  <si>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</si>
  <si>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</si>
  <si>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</si>
  <si>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</si>
  <si>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</si>
  <si>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</si>
  <si>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</si>
  <si>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</si>
  <si>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</si>
  <si>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</si>
  <si>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</si>
  <si>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</si>
  <si>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</si>
  <si>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</si>
  <si>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</si>
  <si>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</si>
  <si>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</si>
  <si>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</si>
  <si>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</si>
  <si>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</si>
  <si>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</si>
  <si>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</si>
  <si>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</si>
  <si>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</si>
  <si>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</si>
  <si>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</si>
  <si>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</si>
  <si>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</si>
  <si>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</si>
  <si>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</si>
  <si>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</si>
  <si>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</si>
  <si>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</si>
  <si>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</si>
  <si>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</si>
  <si>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</si>
  <si>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</si>
  <si>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</si>
  <si>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</si>
  <si>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</si>
  <si>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</si>
  <si>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</si>
  <si>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</si>
  <si>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</si>
  <si>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</si>
  <si>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</si>
  <si>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</si>
  <si>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</si>
  <si>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</si>
  <si>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</si>
  <si>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</si>
  <si>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</si>
  <si>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</si>
  <si>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</si>
  <si>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</si>
  <si>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</si>
  <si>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</si>
  <si>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</si>
  <si>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</si>
  <si>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</si>
  <si>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</si>
  <si>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</si>
  <si>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</si>
  <si>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</si>
  <si>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</si>
  <si>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</si>
  <si>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</si>
  <si>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</si>
  <si>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</si>
  <si>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</si>
  <si>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</si>
  <si>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</si>
  <si>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</si>
  <si>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</si>
  <si>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</si>
  <si>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</si>
  <si>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</si>
  <si>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</si>
  <si>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</si>
  <si>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</si>
  <si>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</si>
  <si>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</si>
  <si>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</si>
  <si>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</si>
  <si>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</si>
  <si>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</si>
  <si>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</si>
  <si>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</si>
  <si>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</si>
  <si>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</si>
  <si>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</si>
  <si>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</si>
  <si>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</si>
  <si>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</si>
  <si>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</si>
  <si>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</si>
  <si>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</si>
  <si>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</si>
  <si>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</si>
  <si>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</si>
  <si>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</si>
  <si>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</si>
  <si>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</si>
  <si>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</si>
  <si>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</si>
  <si>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</si>
  <si>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</si>
  <si>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</si>
  <si>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</si>
  <si>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</si>
  <si>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</si>
  <si>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</si>
  <si>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</si>
  <si>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</si>
  <si>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</si>
  <si>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</si>
  <si>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</si>
  <si>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</si>
  <si>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</si>
  <si>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</si>
  <si>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</si>
  <si>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</si>
  <si>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</si>
  <si>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</si>
  <si>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</si>
  <si>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</si>
  <si>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</si>
  <si>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</si>
  <si>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</si>
  <si>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</si>
  <si>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</si>
  <si>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</si>
  <si>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</si>
  <si>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</si>
  <si>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</si>
  <si>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</si>
  <si>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</si>
  <si>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</si>
  <si>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</si>
  <si>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</si>
  <si>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</si>
  <si>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</si>
  <si>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</si>
  <si>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</si>
  <si>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</si>
  <si>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</si>
  <si>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</si>
  <si>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</si>
  <si>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</si>
  <si>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</si>
  <si>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</si>
  <si>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</si>
  <si>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</si>
  <si>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</si>
  <si>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</si>
  <si>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</si>
  <si>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</si>
  <si>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</si>
  <si>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</si>
  <si>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</si>
  <si>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</si>
  <si>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</si>
  <si>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</si>
  <si>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</si>
  <si>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</si>
  <si>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</si>
  <si>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</si>
  <si>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</si>
  <si>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</si>
  <si>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</si>
  <si>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</si>
  <si>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</si>
  <si>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</si>
  <si>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</si>
  <si>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</si>
  <si>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</si>
  <si>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</si>
  <si>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</si>
  <si>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</si>
  <si>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</si>
  <si>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</si>
  <si>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</si>
  <si>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</si>
  <si>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</si>
  <si>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</si>
  <si>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</si>
  <si>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</si>
  <si>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</si>
  <si>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</si>
  <si>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</si>
  <si>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</si>
  <si>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</si>
  <si>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</si>
  <si>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</si>
  <si>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</si>
  <si>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</si>
  <si>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</si>
  <si>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</si>
  <si>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</si>
  <si>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</si>
  <si>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</si>
  <si>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</si>
  <si>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</si>
  <si>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</si>
  <si>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</si>
  <si>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</si>
  <si>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</si>
  <si>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</si>
  <si>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</si>
  <si>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</si>
  <si>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</si>
  <si>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</si>
  <si>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</si>
  <si>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</si>
  <si>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</si>
  <si>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</si>
  <si>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</si>
  <si>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</si>
  <si>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</si>
  <si>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</si>
  <si>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</si>
  <si>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</si>
  <si>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</si>
  <si>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</si>
  <si>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</si>
  <si>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</si>
  <si>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</si>
  <si>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</si>
  <si>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</si>
  <si>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</si>
  <si>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</si>
  <si>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</si>
  <si>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</si>
  <si>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</si>
  <si>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</si>
  <si>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</si>
  <si>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</si>
  <si>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</si>
  <si>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</si>
  <si>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</si>
  <si>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</si>
  <si>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</si>
  <si>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</si>
  <si>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</si>
  <si>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</si>
  <si>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</si>
  <si>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</si>
  <si>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</si>
  <si>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</si>
  <si>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</si>
  <si>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</si>
  <si>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</si>
  <si>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</si>
  <si>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</si>
  <si>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</si>
  <si>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</si>
  <si>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</si>
  <si>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</si>
  <si>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</si>
  <si>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</si>
  <si>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</si>
  <si>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</si>
  <si>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</si>
  <si>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</si>
  <si>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</si>
  <si>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</si>
  <si>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</si>
  <si>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</si>
  <si>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</si>
  <si>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</si>
  <si>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</si>
  <si>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</si>
  <si>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</si>
  <si>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</si>
  <si>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</si>
  <si>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</si>
  <si>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</si>
  <si>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</si>
  <si>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</si>
  <si>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</si>
  <si>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</si>
  <si>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</si>
  <si>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</si>
  <si>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</si>
  <si>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</si>
  <si>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</si>
  <si>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</si>
  <si>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</si>
  <si>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</si>
  <si>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</si>
  <si>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</si>
  <si>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</si>
  <si>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</si>
  <si>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</si>
  <si>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</si>
  <si>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</si>
  <si>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</si>
  <si>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</si>
  <si>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</si>
  <si>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</si>
  <si>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</si>
  <si>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</si>
  <si>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</si>
  <si>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</si>
  <si>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</si>
  <si>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</si>
  <si>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</si>
  <si>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</si>
  <si>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</si>
  <si>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</si>
  <si>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</si>
  <si>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</si>
  <si>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</si>
  <si>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</si>
  <si>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</si>
  <si>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</si>
  <si>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</si>
  <si>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</si>
  <si>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</si>
  <si>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</si>
  <si>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</si>
  <si>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</si>
  <si>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</si>
  <si>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</si>
  <si>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</si>
  <si>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</si>
  <si>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</si>
  <si>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</si>
  <si>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</si>
  <si>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</si>
  <si>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</si>
  <si>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</si>
  <si>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</si>
  <si>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</si>
  <si>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</si>
  <si>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</si>
  <si>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</si>
  <si>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</si>
  <si>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</si>
  <si>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</si>
  <si>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</si>
  <si>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</si>
  <si>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</si>
  <si>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</si>
  <si>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</si>
  <si>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</si>
  <si>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</si>
  <si>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</si>
  <si>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</si>
  <si>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</si>
  <si>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</si>
  <si>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</si>
  <si>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</si>
  <si>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</si>
  <si>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</si>
  <si>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</si>
  <si>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</si>
  <si>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</si>
  <si>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</si>
  <si>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</si>
  <si>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</si>
  <si>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</si>
  <si>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</si>
  <si>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</si>
  <si>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</si>
  <si>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</si>
  <si>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</si>
  <si>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</si>
  <si>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</si>
  <si>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</si>
  <si>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</si>
  <si>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</si>
  <si>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</si>
  <si>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</si>
  <si>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</si>
  <si>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</si>
  <si>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</si>
  <si>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</si>
  <si>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</si>
  <si>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</si>
  <si>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</si>
  <si>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</si>
  <si>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</si>
  <si>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</si>
  <si>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</si>
  <si>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</si>
  <si>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</si>
  <si>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</si>
  <si>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</si>
  <si>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</si>
  <si>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</si>
  <si>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</si>
  <si>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</si>
  <si>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</si>
  <si>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</si>
  <si>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</si>
  <si>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</si>
  <si>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</si>
  <si>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</si>
  <si>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</si>
  <si>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</si>
  <si>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</si>
  <si>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</si>
  <si>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</si>
  <si>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</si>
  <si>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</si>
  <si>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</si>
  <si>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</si>
  <si>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</si>
  <si>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</si>
  <si>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</si>
  <si>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</si>
  <si>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</si>
  <si>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</si>
  <si>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</si>
  <si>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</si>
  <si>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</si>
  <si>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</si>
  <si>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</si>
  <si>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</si>
  <si>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</si>
  <si>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</si>
  <si>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</si>
  <si>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</si>
  <si>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</si>
  <si>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</si>
  <si>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</si>
  <si>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</si>
  <si>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</si>
  <si>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</si>
  <si>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</si>
  <si>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</si>
  <si>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</si>
  <si>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</si>
  <si>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</si>
  <si>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</si>
  <si>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</si>
  <si>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</si>
  <si>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</si>
  <si>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</si>
  <si>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</si>
  <si>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</si>
  <si>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</si>
  <si>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</si>
  <si>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</si>
  <si>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</si>
  <si>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</si>
  <si>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</si>
  <si>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</si>
  <si>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</si>
  <si>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</si>
  <si>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</si>
  <si>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</si>
  <si>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</si>
  <si>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</si>
  <si>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</si>
  <si>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</si>
  <si>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</si>
  <si>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</si>
  <si>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</si>
  <si>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</si>
  <si>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</si>
  <si>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</si>
  <si>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</si>
  <si>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</si>
  <si>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</si>
  <si>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</si>
  <si>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</si>
  <si>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</si>
  <si>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</si>
  <si>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</si>
  <si>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</si>
  <si>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</si>
  <si>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</si>
  <si>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</si>
  <si>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</si>
  <si>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</si>
  <si>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</si>
  <si>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</si>
  <si>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</si>
  <si>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</si>
  <si>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</si>
  <si>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</si>
  <si>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</si>
  <si>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</si>
  <si>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</si>
  <si>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</si>
  <si>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</si>
  <si>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</si>
  <si>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</si>
  <si>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</si>
  <si>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</si>
  <si>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</si>
  <si>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</si>
  <si>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</si>
  <si>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</si>
  <si>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</si>
  <si>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</si>
  <si>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</si>
  <si>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</si>
  <si>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</si>
  <si>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</si>
  <si>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</si>
  <si>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</si>
  <si>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</si>
  <si>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</si>
  <si>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</si>
  <si>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</si>
  <si>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</si>
  <si>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</si>
  <si>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</si>
  <si>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</si>
  <si>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</si>
  <si>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</si>
  <si>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</si>
  <si>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</si>
  <si>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</si>
  <si>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</si>
  <si>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</si>
  <si>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</si>
  <si>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</si>
  <si>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</si>
  <si>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</si>
  <si>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</si>
  <si>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</si>
  <si>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</si>
  <si>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</si>
  <si>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</si>
  <si>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</si>
  <si>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</si>
  <si>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</si>
  <si>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</si>
  <si>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</si>
  <si>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</si>
  <si>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</si>
  <si>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</si>
  <si>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</si>
  <si>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</si>
  <si>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</si>
  <si>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</si>
  <si>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</si>
  <si>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</si>
  <si>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</si>
  <si>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</si>
  <si>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</si>
  <si>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</si>
  <si>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</si>
  <si>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</si>
  <si>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</si>
  <si>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</si>
  <si>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</si>
  <si>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</si>
  <si>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</si>
  <si>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</si>
  <si>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</si>
  <si>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</si>
  <si>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</si>
  <si>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</si>
  <si>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</si>
  <si>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</si>
  <si>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</si>
  <si>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</si>
  <si>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</si>
  <si>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</si>
  <si>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</si>
  <si>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</si>
  <si>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</si>
  <si>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</si>
  <si>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</si>
  <si>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</si>
  <si>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</si>
  <si>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</si>
  <si>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</si>
  <si>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</si>
  <si>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</si>
  <si>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</si>
  <si>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</si>
  <si>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</si>
  <si>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</si>
  <si>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</si>
  <si>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</si>
  <si>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</si>
  <si>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</si>
  <si>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</si>
  <si>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</si>
  <si>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</si>
  <si>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</si>
  <si>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</si>
  <si>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</si>
  <si>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</si>
  <si>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</si>
  <si>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</si>
  <si>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</si>
  <si>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</si>
  <si>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</si>
  <si>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</si>
  <si>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</si>
  <si>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</si>
  <si>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</si>
  <si>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</si>
  <si>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</si>
  <si>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</si>
  <si>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</si>
  <si>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</si>
  <si>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</si>
  <si>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</si>
  <si>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</si>
  <si>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</si>
  <si>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</si>
  <si>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</si>
  <si>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</si>
  <si>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</si>
  <si>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</si>
  <si>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</si>
  <si>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</si>
  <si>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</si>
  <si>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</si>
  <si>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</si>
  <si>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</si>
  <si>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</si>
  <si>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</si>
  <si>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</si>
  <si>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</si>
  <si>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</si>
  <si>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</si>
  <si>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</si>
  <si>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</si>
  <si>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</si>
  <si>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</si>
  <si>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</si>
  <si>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</si>
  <si>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</si>
  <si>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</si>
  <si>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</si>
  <si>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</si>
  <si>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</si>
  <si>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</si>
  <si>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</si>
  <si>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</si>
  <si>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</si>
  <si>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</si>
  <si>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</si>
  <si>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</si>
  <si>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</si>
  <si>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</si>
  <si>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</si>
  <si>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</si>
  <si>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</si>
  <si>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</si>
  <si>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</si>
  <si>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</si>
  <si>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</si>
  <si>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</si>
  <si>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</si>
  <si>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</si>
  <si>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</si>
  <si>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</si>
  <si>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</si>
  <si>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</si>
  <si>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</si>
  <si>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</si>
  <si>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</si>
  <si>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</si>
  <si>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</si>
  <si>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</si>
  <si>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</si>
  <si>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</si>
  <si>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</si>
  <si>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</si>
  <si>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</si>
  <si>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</si>
  <si>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</si>
  <si>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</si>
  <si>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</si>
  <si>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</si>
  <si>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</si>
  <si>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</si>
  <si>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</si>
  <si>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</si>
  <si>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</si>
  <si>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</si>
  <si>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</si>
  <si>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</si>
  <si>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</si>
  <si>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</si>
  <si>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</si>
  <si>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</si>
  <si>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</si>
  <si>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</si>
  <si>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</si>
  <si>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</si>
  <si>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</si>
  <si>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</si>
  <si>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</si>
  <si>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</si>
  <si>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</si>
  <si>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</si>
  <si>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</si>
  <si>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</si>
  <si>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</si>
  <si>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</si>
  <si>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</si>
  <si>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</si>
  <si>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</si>
  <si>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</si>
  <si>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</si>
  <si>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</si>
  <si>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</si>
  <si>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</si>
  <si>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</si>
  <si>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</si>
  <si>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</si>
  <si>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</si>
  <si>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</si>
  <si>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</si>
  <si>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</si>
  <si>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</si>
  <si>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</si>
  <si>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</si>
  <si>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</si>
  <si>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</si>
  <si>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</si>
  <si>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</si>
  <si>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</si>
  <si>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</si>
  <si>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</si>
  <si>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</si>
  <si>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</si>
  <si>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</si>
  <si>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</si>
  <si>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</si>
  <si>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</si>
  <si>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</si>
  <si>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</si>
  <si>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</si>
  <si>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</si>
  <si>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</si>
  <si>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</si>
  <si>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</si>
  <si>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</si>
  <si>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</si>
  <si>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</si>
  <si>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</si>
  <si>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</si>
  <si>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</si>
  <si>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</si>
  <si>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</si>
  <si>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</si>
  <si>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</si>
  <si>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</si>
  <si>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</si>
  <si>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</si>
  <si>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</si>
  <si>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</si>
  <si>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</si>
  <si>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</si>
  <si>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</si>
  <si>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</si>
  <si>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</si>
  <si>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</si>
  <si>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</si>
  <si>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</si>
  <si>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</si>
  <si>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</si>
  <si>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</si>
  <si>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</si>
  <si>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</si>
  <si>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</si>
  <si>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</si>
  <si>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</si>
  <si>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</si>
  <si>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</si>
  <si>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</si>
  <si>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</si>
  <si>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</si>
  <si>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</si>
  <si>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</si>
  <si>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</si>
  <si>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</si>
  <si>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</si>
  <si>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</si>
  <si>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</si>
  <si>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</si>
  <si>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</si>
  <si>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</si>
  <si>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</si>
  <si>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</si>
  <si>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</si>
  <si>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</si>
  <si>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</si>
  <si>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</si>
  <si>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</si>
  <si>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</si>
  <si>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</si>
  <si>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</si>
  <si>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</si>
  <si>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</si>
  <si>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</si>
  <si>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</si>
  <si>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</si>
  <si>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</si>
  <si>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</si>
  <si>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</si>
  <si>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</si>
  <si>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</si>
  <si>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</si>
  <si>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</si>
  <si>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</si>
  <si>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</si>
  <si>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</si>
  <si>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</si>
  <si>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</si>
  <si>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</si>
  <si>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</si>
  <si>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</si>
  <si>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</si>
  <si>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</si>
  <si>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</si>
  <si>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</si>
  <si>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</si>
  <si>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</si>
  <si>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</si>
  <si>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</si>
  <si>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</si>
  <si>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</si>
  <si>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</si>
  <si>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</si>
  <si>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</si>
  <si>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</si>
  <si>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</si>
  <si>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</si>
  <si>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</si>
  <si>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</si>
  <si>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</si>
  <si>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</si>
  <si>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</si>
  <si>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</si>
  <si>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</si>
  <si>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</si>
  <si>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</si>
  <si>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</si>
  <si>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</si>
  <si>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</si>
  <si>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</si>
  <si>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</si>
  <si>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</si>
  <si>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</si>
  <si>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</si>
  <si>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</si>
  <si>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</si>
  <si>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</si>
  <si>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</si>
  <si>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</si>
  <si>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</si>
  <si>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</si>
  <si>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</si>
  <si>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</si>
  <si>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</si>
  <si>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</si>
  <si>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</si>
  <si>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</si>
  <si>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</si>
  <si>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</si>
  <si>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</si>
  <si>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</si>
  <si>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</si>
  <si>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</si>
  <si>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</si>
  <si>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</si>
  <si>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</si>
  <si>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</si>
  <si>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</si>
  <si>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</si>
  <si>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</si>
  <si>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</si>
  <si>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</si>
  <si>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</si>
  <si>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</si>
  <si>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</si>
  <si>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</si>
  <si>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</si>
  <si>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</si>
  <si>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</si>
  <si>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</si>
  <si>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</si>
  <si>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</si>
  <si>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</si>
  <si>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</si>
  <si>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</si>
  <si>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</si>
  <si>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</si>
  <si>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</si>
  <si>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</si>
  <si>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</si>
  <si>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</si>
  <si>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</si>
  <si>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</si>
  <si>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</si>
  <si>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</si>
  <si>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</si>
  <si>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</si>
  <si>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</si>
  <si>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</si>
  <si>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</si>
  <si>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</si>
  <si>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</si>
  <si>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</si>
  <si>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</si>
  <si>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</si>
  <si>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</si>
  <si>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</si>
  <si>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</si>
  <si>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</si>
  <si>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</si>
  <si>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</si>
  <si>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</si>
  <si>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</si>
  <si>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</si>
  <si>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</si>
  <si>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</si>
  <si>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</si>
  <si>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</si>
  <si>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</si>
  <si>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</si>
  <si>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</si>
  <si>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</si>
  <si>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</si>
  <si>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</si>
  <si>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</si>
  <si>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</si>
  <si>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</si>
  <si>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</si>
  <si>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</si>
  <si>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</si>
  <si>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</si>
  <si>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</si>
  <si>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</si>
  <si>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</si>
  <si>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</si>
  <si>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</si>
  <si>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</si>
  <si>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</si>
  <si>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</si>
  <si>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</si>
  <si>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</si>
  <si>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</si>
  <si>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</si>
  <si>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</si>
  <si>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</si>
  <si>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</si>
  <si>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</si>
  <si>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</si>
  <si>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</si>
  <si>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</si>
  <si>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</si>
  <si>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</si>
  <si>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</si>
  <si>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</si>
  <si>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</si>
  <si>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</si>
  <si>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</si>
  <si>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</si>
  <si>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</si>
  <si>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</si>
  <si>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</si>
  <si>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</si>
  <si>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</si>
  <si>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</si>
  <si>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</si>
  <si>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</si>
  <si>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</si>
  <si>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</si>
  <si>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</si>
  <si>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</si>
  <si>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</si>
  <si>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</si>
  <si>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</si>
  <si>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</si>
  <si>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</si>
  <si>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</si>
  <si>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</si>
  <si>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</si>
  <si>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</si>
  <si>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</si>
  <si>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</si>
  <si>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</si>
  <si>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</si>
  <si>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</si>
  <si>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</si>
  <si>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</si>
  <si>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</si>
  <si>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</si>
  <si>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</si>
  <si>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</si>
  <si>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</si>
  <si>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</si>
  <si>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</si>
  <si>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</si>
  <si>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</si>
  <si>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</si>
  <si>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</si>
  <si>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</si>
  <si>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</si>
  <si>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</si>
  <si>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</si>
  <si>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</si>
  <si>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</si>
  <si>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</si>
  <si>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</si>
  <si>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</si>
  <si>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</si>
  <si>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</si>
  <si>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</si>
  <si>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</si>
  <si>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</si>
  <si>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</si>
  <si>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</si>
  <si>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</si>
  <si>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</si>
  <si>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</si>
  <si>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</si>
  <si>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</si>
  <si>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</si>
  <si>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</si>
  <si>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</si>
  <si>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</si>
  <si>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</si>
  <si>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</si>
  <si>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</si>
  <si>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</si>
  <si>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</si>
  <si>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</si>
  <si>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</si>
  <si>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</si>
  <si>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</si>
  <si>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</si>
  <si>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</si>
  <si>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</si>
  <si>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</si>
  <si>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</si>
  <si>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</si>
  <si>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</si>
  <si>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</si>
  <si>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</si>
  <si>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</si>
  <si>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</si>
  <si>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</si>
  <si>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</si>
  <si>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</si>
  <si>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</si>
  <si>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</si>
  <si>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</si>
  <si>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</si>
  <si>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</si>
  <si>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</si>
  <si>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</si>
  <si>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</si>
  <si>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</si>
  <si>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</si>
  <si>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</si>
  <si>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</si>
  <si>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</si>
  <si>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</si>
  <si>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</si>
  <si>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</si>
  <si>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</si>
  <si>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</si>
  <si>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</si>
  <si>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</si>
  <si>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</si>
  <si>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</si>
  <si>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</si>
  <si>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</si>
  <si>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</si>
  <si>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</si>
  <si>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</si>
  <si>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</si>
  <si>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</si>
  <si>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</si>
  <si>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</si>
  <si>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</si>
  <si>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</si>
  <si>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</si>
  <si>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</si>
  <si>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</si>
  <si>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</si>
  <si>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</si>
  <si>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</si>
  <si>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</si>
  <si>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</si>
  <si>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</si>
  <si>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</si>
  <si>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</si>
  <si>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</si>
  <si>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</si>
  <si>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</si>
  <si>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</si>
  <si>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</si>
  <si>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</si>
  <si>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</si>
  <si>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</si>
  <si>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</si>
  <si>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</si>
  <si>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</si>
  <si>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</si>
  <si>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</si>
  <si>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</si>
  <si>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</si>
  <si>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</si>
  <si>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</si>
  <si>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</si>
  <si>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</si>
  <si>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</si>
  <si>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</si>
  <si>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</si>
  <si>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</si>
  <si>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</si>
  <si>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</si>
  <si>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</si>
  <si>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</si>
  <si>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</si>
  <si>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</si>
  <si>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</si>
  <si>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</si>
  <si>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</si>
  <si>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</si>
  <si>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</si>
  <si>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</si>
  <si>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</si>
  <si>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</si>
  <si>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</si>
  <si>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</si>
  <si>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</si>
  <si>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</si>
  <si>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</si>
  <si>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</si>
  <si>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</si>
  <si>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</si>
  <si>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</si>
  <si>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</si>
  <si>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</si>
  <si>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</si>
  <si>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</si>
  <si>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</si>
  <si>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</si>
  <si>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</si>
  <si>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</si>
  <si>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</si>
  <si>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</si>
  <si>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</si>
  <si>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</si>
  <si>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</si>
  <si>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</si>
  <si>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</si>
  <si>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</si>
  <si>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</si>
  <si>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</si>
  <si>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</si>
  <si>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</si>
  <si>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</si>
  <si>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</si>
  <si>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</si>
  <si>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</si>
  <si>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</si>
  <si>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</si>
  <si>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</si>
  <si>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</si>
  <si>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</si>
  <si>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</si>
  <si>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</si>
  <si>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</si>
  <si>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</si>
  <si>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</si>
  <si>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</si>
  <si>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</si>
  <si>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</si>
  <si>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</si>
  <si>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</si>
  <si>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</si>
  <si>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</si>
  <si>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</si>
  <si>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</si>
  <si>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</si>
  <si>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</si>
  <si>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</si>
  <si>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</si>
  <si>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</si>
  <si>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</si>
  <si>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</si>
  <si>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</si>
  <si>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</si>
  <si>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</si>
  <si>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</si>
  <si>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</si>
  <si>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</si>
  <si>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</si>
  <si>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</si>
  <si>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</si>
  <si>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</si>
  <si>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</si>
  <si>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</si>
  <si>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</si>
  <si>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</si>
  <si>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</si>
  <si>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</si>
  <si>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</si>
  <si>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</si>
  <si>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</si>
  <si>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</si>
  <si>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</si>
  <si>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</si>
  <si>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</si>
  <si>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</si>
  <si>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</si>
  <si>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</si>
  <si>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</si>
  <si>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</si>
  <si>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</si>
  <si>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</si>
  <si>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</si>
  <si>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</si>
  <si>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</si>
  <si>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</si>
  <si>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</si>
  <si>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</si>
  <si>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</si>
  <si>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</si>
  <si>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</si>
  <si>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</si>
  <si>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</si>
  <si>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</si>
  <si>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</si>
  <si>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</si>
  <si>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</si>
  <si>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</si>
  <si>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</si>
  <si>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</si>
  <si>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</si>
  <si>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</si>
  <si>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</si>
  <si>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</si>
  <si>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</si>
  <si>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</si>
  <si>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</si>
  <si>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</si>
  <si>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</si>
  <si>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</si>
  <si>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</si>
  <si>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</si>
  <si>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</si>
  <si>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</si>
  <si>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</si>
  <si>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</si>
  <si>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</si>
  <si>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</si>
  <si>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</si>
  <si>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</si>
  <si>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</si>
  <si>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</si>
  <si>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</si>
  <si>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</si>
  <si>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</si>
  <si>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</si>
  <si>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</si>
  <si>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</si>
  <si>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</si>
  <si>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</si>
  <si>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</si>
  <si>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</si>
  <si>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</si>
  <si>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</si>
  <si>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</si>
  <si>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</si>
  <si>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</si>
  <si>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</si>
  <si>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</si>
  <si>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</si>
  <si>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</si>
  <si>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</si>
  <si>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</si>
  <si>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</si>
  <si>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</si>
  <si>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</si>
  <si>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</si>
  <si>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</si>
  <si>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</si>
  <si>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</si>
  <si>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</si>
  <si>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</si>
  <si>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</si>
  <si>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</si>
  <si>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</si>
  <si>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</si>
  <si>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</si>
  <si>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</si>
  <si>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</si>
  <si>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</si>
  <si>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</si>
  <si>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</si>
  <si>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</si>
  <si>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</si>
  <si>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</si>
  <si>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</si>
  <si>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</si>
  <si>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</si>
  <si>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</si>
  <si>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</si>
  <si>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</si>
  <si>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</si>
  <si>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</si>
  <si>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</si>
  <si>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</si>
  <si>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</si>
  <si>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</si>
  <si>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</si>
  <si>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</si>
  <si>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</si>
  <si>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</si>
  <si>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</si>
  <si>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</si>
  <si>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</si>
  <si>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</si>
  <si>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</si>
  <si>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</si>
  <si>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</si>
  <si>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</si>
  <si>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</si>
  <si>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</si>
  <si>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</si>
  <si>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</si>
  <si>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</si>
  <si>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</si>
  <si>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</si>
  <si>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</si>
  <si>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</si>
  <si>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</si>
  <si>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</si>
  <si>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</si>
  <si>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</si>
  <si>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</si>
  <si>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</si>
  <si>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</si>
  <si>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</si>
  <si>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</si>
  <si>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</si>
  <si>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</si>
  <si>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</si>
  <si>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</si>
  <si>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</si>
  <si>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</si>
  <si>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</si>
  <si>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</si>
  <si>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</si>
  <si>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</si>
  <si>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</si>
  <si>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</si>
  <si>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</si>
  <si>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</si>
  <si>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</si>
  <si>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</si>
  <si>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</si>
  <si>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</si>
  <si>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</si>
  <si>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</si>
  <si>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</si>
  <si>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</si>
  <si>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</si>
  <si>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</si>
  <si>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</si>
  <si>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</si>
  <si>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</si>
  <si>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</si>
  <si>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</si>
  <si>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</si>
  <si>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</si>
  <si>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</si>
  <si>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</si>
  <si>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</si>
  <si>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</si>
  <si>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</si>
  <si>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</si>
  <si>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</si>
  <si>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</si>
  <si>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</si>
  <si>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</si>
  <si>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</si>
  <si>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</si>
  <si>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</si>
  <si>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</si>
  <si>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</si>
  <si>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</si>
  <si>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</si>
  <si>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</si>
  <si>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</si>
  <si>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</si>
  <si>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</si>
  <si>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</si>
  <si>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</si>
  <si>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</si>
  <si>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</si>
  <si>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</si>
  <si>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</si>
  <si>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</si>
  <si>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</si>
  <si>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</si>
  <si>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</si>
  <si>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</si>
  <si>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</si>
  <si>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</si>
  <si>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</si>
  <si>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</si>
  <si>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</si>
  <si>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</si>
  <si>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</si>
  <si>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</si>
  <si>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</si>
  <si>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</si>
  <si>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</si>
  <si>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</si>
  <si>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</si>
  <si>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</si>
  <si>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</si>
  <si>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</si>
  <si>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</si>
  <si>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</si>
  <si>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</si>
  <si>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</si>
  <si>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</si>
  <si>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</si>
  <si>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</si>
  <si>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</si>
  <si>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</si>
  <si>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</si>
  <si>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</si>
  <si>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</si>
  <si>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</si>
  <si>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</si>
  <si>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</si>
  <si>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</si>
  <si>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</si>
  <si>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</si>
  <si>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</si>
  <si>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</si>
  <si>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</si>
  <si>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</si>
  <si>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</si>
  <si>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</si>
  <si>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</si>
  <si>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</si>
  <si>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</si>
  <si>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</si>
  <si>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</si>
  <si>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</si>
  <si>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</si>
  <si>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</si>
  <si>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</si>
  <si>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</si>
  <si>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</si>
  <si>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</si>
  <si>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</si>
  <si>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</si>
  <si>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</si>
  <si>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</si>
  <si>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</si>
  <si>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</si>
  <si>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</si>
  <si>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</si>
  <si>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</si>
  <si>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</si>
  <si>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</si>
  <si>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</si>
  <si>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</si>
  <si>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</si>
  <si>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</si>
  <si>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</si>
  <si>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</si>
  <si>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</si>
  <si>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</si>
  <si>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</si>
  <si>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</si>
  <si>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</si>
  <si>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</si>
  <si>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</si>
  <si>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</si>
  <si>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</si>
  <si>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</si>
  <si>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</si>
  <si>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</si>
  <si>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</si>
  <si>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</si>
  <si>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</si>
  <si>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</si>
  <si>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</si>
  <si>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</si>
  <si>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</si>
  <si>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</si>
  <si>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</si>
  <si>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</si>
  <si>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</si>
  <si>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</si>
  <si>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</si>
  <si>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</si>
  <si>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</si>
  <si>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</si>
  <si>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</si>
  <si>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</si>
  <si>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</si>
  <si>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</si>
  <si>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</si>
  <si>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</si>
  <si>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</si>
  <si>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</si>
  <si>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</si>
  <si>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</si>
  <si>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</si>
  <si>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</si>
  <si>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</si>
  <si>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</si>
  <si>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</si>
  <si>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</si>
  <si>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</si>
  <si>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</si>
  <si>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</si>
  <si>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</si>
  <si>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</si>
  <si>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</si>
  <si>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</si>
  <si>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</si>
  <si>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</si>
  <si>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</si>
  <si>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</si>
  <si>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</si>
  <si>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</si>
  <si>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</si>
  <si>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</si>
  <si>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</si>
  <si>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</si>
  <si>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</si>
  <si>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</si>
  <si>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</si>
  <si>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</si>
  <si>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</si>
  <si>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</si>
  <si>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</si>
  <si>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</si>
  <si>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</si>
  <si>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</si>
  <si>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</si>
  <si>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</si>
  <si>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</si>
  <si>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</si>
  <si>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</si>
  <si>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</si>
  <si>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</si>
  <si>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</si>
  <si>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</si>
  <si>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</si>
  <si>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</si>
  <si>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</si>
  <si>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</si>
  <si>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</si>
  <si>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</si>
  <si>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</si>
  <si>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</si>
  <si>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</si>
  <si>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</si>
  <si>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</si>
  <si>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</si>
  <si>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</si>
  <si>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</si>
  <si>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</si>
  <si>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</si>
  <si>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</si>
  <si>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</si>
  <si>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</si>
  <si>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</si>
  <si>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</si>
  <si>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</si>
  <si>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</si>
  <si>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</si>
  <si>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</si>
  <si>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</si>
  <si>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</si>
  <si>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</si>
  <si>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</si>
  <si>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</si>
  <si>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</si>
  <si>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</si>
  <si>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</si>
  <si>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</si>
  <si>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</si>
  <si>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</si>
  <si>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</si>
  <si>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</si>
  <si>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</si>
  <si>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</si>
  <si>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</si>
  <si>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</si>
  <si>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</si>
  <si>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</si>
  <si>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</si>
  <si>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</si>
  <si>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</si>
  <si>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</si>
  <si>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</si>
  <si>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</si>
  <si>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</si>
  <si>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</si>
  <si>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</si>
  <si>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</si>
  <si>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</si>
  <si>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</si>
  <si>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</si>
  <si>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</si>
  <si>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</si>
  <si>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</si>
  <si>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</si>
  <si>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</si>
  <si>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</si>
  <si>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</si>
  <si>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</si>
  <si>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</si>
  <si>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</si>
  <si>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</si>
  <si>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</si>
  <si>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</si>
  <si>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</si>
  <si>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</si>
  <si>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</si>
  <si>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</si>
  <si>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</si>
  <si>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</si>
  <si>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</si>
  <si>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</si>
  <si>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</si>
  <si>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</si>
  <si>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</si>
  <si>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</si>
  <si>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</si>
  <si>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</si>
  <si>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</si>
  <si>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</si>
  <si>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</si>
  <si>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</si>
  <si>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</si>
  <si>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</si>
  <si>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</si>
  <si>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</si>
  <si>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</si>
  <si>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</si>
  <si>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</si>
  <si>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</si>
  <si>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</si>
  <si>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</si>
  <si>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</si>
  <si>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</si>
  <si>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</si>
  <si>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</si>
  <si>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</si>
  <si>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</si>
  <si>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</si>
  <si>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</si>
  <si>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</si>
  <si>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</si>
  <si>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</si>
  <si>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</si>
  <si>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</si>
  <si>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</si>
  <si>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</si>
  <si>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</si>
  <si>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</si>
  <si>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</si>
  <si>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</si>
  <si>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</si>
  <si>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</si>
  <si>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</si>
  <si>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</si>
  <si>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</si>
  <si>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</si>
  <si>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</si>
  <si>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</si>
  <si>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</si>
  <si>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</si>
  <si>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</si>
  <si>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</si>
  <si>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</si>
  <si>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</si>
  <si>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</si>
  <si>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</si>
  <si>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</si>
  <si>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</si>
  <si>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</si>
  <si>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</si>
  <si>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</si>
  <si>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</si>
  <si>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</si>
  <si>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</si>
  <si>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</si>
  <si>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</si>
  <si>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</si>
  <si>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</si>
  <si>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</si>
  <si>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</si>
  <si>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</si>
  <si>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</si>
  <si>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</si>
  <si>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</si>
  <si>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</si>
  <si>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</si>
  <si>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</si>
  <si>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</si>
  <si>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</si>
  <si>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</si>
  <si>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</si>
  <si>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</si>
  <si>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</si>
  <si>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</si>
  <si>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</si>
  <si>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</si>
  <si>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</si>
  <si>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</si>
  <si>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</si>
  <si>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</si>
  <si>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</si>
  <si>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</si>
  <si>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</si>
  <si>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</si>
  <si>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</si>
  <si>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</si>
  <si>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</si>
  <si>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</si>
  <si>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</si>
  <si>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</si>
  <si>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</si>
  <si>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</si>
  <si>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</si>
  <si>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</si>
  <si>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</si>
  <si>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</si>
  <si>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</si>
  <si>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</si>
  <si>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</si>
  <si>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</si>
  <si>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</si>
  <si>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</si>
  <si>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</si>
  <si>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</si>
  <si>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</si>
  <si>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</si>
  <si>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</si>
  <si>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</si>
  <si>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</si>
  <si>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</si>
  <si>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</si>
  <si>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</si>
  <si>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</si>
  <si>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</si>
  <si>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</si>
  <si>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</si>
  <si>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</si>
  <si>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</si>
  <si>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</si>
  <si>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</si>
  <si>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</si>
  <si>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</si>
  <si>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</si>
  <si>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</si>
  <si>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</si>
  <si>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</si>
  <si>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</si>
  <si>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</si>
  <si>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</si>
  <si>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</si>
  <si>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</si>
  <si>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</si>
  <si>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</si>
  <si>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</si>
  <si>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</si>
  <si>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</si>
  <si>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</si>
  <si>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</si>
  <si>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</si>
  <si>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</si>
  <si>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</si>
  <si>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</si>
  <si>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</si>
  <si>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</si>
  <si>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</si>
  <si>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</si>
  <si>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</si>
  <si>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</si>
  <si>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</si>
  <si>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</si>
  <si>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</si>
  <si>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</si>
  <si>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</si>
  <si>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</si>
  <si>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</si>
  <si>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</si>
  <si>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</si>
  <si>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</si>
  <si>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</si>
  <si>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</si>
  <si>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</si>
  <si>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</si>
  <si>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</si>
  <si>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</si>
  <si>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</si>
  <si>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</si>
  <si>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</si>
  <si>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</si>
  <si>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</si>
  <si>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</si>
  <si>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</si>
  <si>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</si>
  <si>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</si>
  <si>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</si>
  <si>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</si>
  <si>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</si>
  <si>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</si>
  <si>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</si>
  <si>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</si>
  <si>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</si>
  <si>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</si>
  <si>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</si>
  <si>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</si>
  <si>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</si>
  <si>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</si>
  <si>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</si>
  <si>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</si>
  <si>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</si>
  <si>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</si>
  <si>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</si>
  <si>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</si>
  <si>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</si>
  <si>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</si>
  <si>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</si>
  <si>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</si>
  <si>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</si>
  <si>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</si>
  <si>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</si>
  <si>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</si>
  <si>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</si>
  <si>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</si>
  <si>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</si>
  <si>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</si>
  <si>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</si>
  <si>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</si>
  <si>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</si>
  <si>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</si>
  <si>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</si>
  <si>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</si>
  <si>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</si>
  <si>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</si>
  <si>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</si>
  <si>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</si>
  <si>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</si>
  <si>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</si>
  <si>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</si>
  <si>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</si>
  <si>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</si>
  <si>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</si>
  <si>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</si>
  <si>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</si>
  <si>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</si>
  <si>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</si>
  <si>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</si>
  <si>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</si>
  <si>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</si>
  <si>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</si>
  <si>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</si>
  <si>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</si>
  <si>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</si>
  <si>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</si>
  <si>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</si>
  <si>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</si>
  <si>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</si>
  <si>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</si>
  <si>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</si>
  <si>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</si>
  <si>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</si>
  <si>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</si>
  <si>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</si>
  <si>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</si>
  <si>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</si>
  <si>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</si>
  <si>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</si>
  <si>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</si>
  <si>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</si>
  <si>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</si>
  <si>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</si>
  <si>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</si>
  <si>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</si>
  <si>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</si>
  <si>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</si>
  <si>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</si>
  <si>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</si>
  <si>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</si>
  <si>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</si>
  <si>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</si>
  <si>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</si>
  <si>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</si>
  <si>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</si>
  <si>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</si>
  <si>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</si>
  <si>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</si>
  <si>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</si>
  <si>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</si>
  <si>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</si>
  <si>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</si>
  <si>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</si>
  <si>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</si>
  <si>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</si>
  <si>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</si>
  <si>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</si>
  <si>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</si>
  <si>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</si>
  <si>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</si>
  <si>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</si>
  <si>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</si>
  <si>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</si>
  <si>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</si>
  <si>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</si>
  <si>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</si>
  <si>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</si>
  <si>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</si>
  <si>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</si>
  <si>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</si>
  <si>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</si>
  <si>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</si>
  <si>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</si>
  <si>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</si>
  <si>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</si>
  <si>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</si>
  <si>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</si>
  <si>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</si>
  <si>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</si>
  <si>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</si>
  <si>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</si>
  <si>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</si>
  <si>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</si>
  <si>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</si>
  <si>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</si>
  <si>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</si>
  <si>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</si>
  <si>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</si>
  <si>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</si>
  <si>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</si>
  <si>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</si>
  <si>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</si>
  <si>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</si>
  <si>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</si>
  <si>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</si>
  <si>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</si>
  <si>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</si>
  <si>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</si>
  <si>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</si>
  <si>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</si>
  <si>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</si>
  <si>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</si>
  <si>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</si>
  <si>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</si>
  <si>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</si>
  <si>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</si>
  <si>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</si>
  <si>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</si>
  <si>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</si>
  <si>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</si>
  <si>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</si>
  <si>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</si>
  <si>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</si>
  <si>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</si>
  <si>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</si>
  <si>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</si>
  <si>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</si>
  <si>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</si>
  <si>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</si>
  <si>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</si>
  <si>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</si>
  <si>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</si>
  <si>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</si>
  <si>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</si>
  <si>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</si>
  <si>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</si>
  <si>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</si>
  <si>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</si>
  <si>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</si>
  <si>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</si>
  <si>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</si>
  <si>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</si>
  <si>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</si>
  <si>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</si>
  <si>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</si>
  <si>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</si>
  <si>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</si>
  <si>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</si>
  <si>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</si>
  <si>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</si>
  <si>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</si>
  <si>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</si>
  <si>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</si>
  <si>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</si>
  <si>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</si>
  <si>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</si>
  <si>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</si>
  <si>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</si>
  <si>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</si>
  <si>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</si>
  <si>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</si>
  <si>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</si>
  <si>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</si>
  <si>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</si>
  <si>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</si>
  <si>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</si>
  <si>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</si>
  <si>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</si>
  <si>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</si>
  <si>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</si>
  <si>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</si>
  <si>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</si>
  <si>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</si>
  <si>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</si>
  <si>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</si>
  <si>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</si>
  <si>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</si>
  <si>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</si>
  <si>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</si>
  <si>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</si>
  <si>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</si>
  <si>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</si>
  <si>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</si>
  <si>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</si>
  <si>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</si>
  <si>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</si>
  <si>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</si>
  <si>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</si>
  <si>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</si>
  <si>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</si>
  <si>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</si>
  <si>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</si>
  <si>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</si>
  <si>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</si>
  <si>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</si>
  <si>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</si>
  <si>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</si>
  <si>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</si>
  <si>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</si>
  <si>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</si>
  <si>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</si>
  <si>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</si>
  <si>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</si>
  <si>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</si>
  <si>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</si>
  <si>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</si>
  <si>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</si>
  <si>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</si>
  <si>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</si>
  <si>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</si>
  <si>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</si>
  <si>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</si>
  <si>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</si>
  <si>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</si>
  <si>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</si>
  <si>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</si>
  <si>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</si>
  <si>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</si>
  <si>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</si>
  <si>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</si>
  <si>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</si>
  <si>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</si>
  <si>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</si>
  <si>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</si>
  <si>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</si>
  <si>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</si>
  <si>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</si>
  <si>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</si>
  <si>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</si>
  <si>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</si>
  <si>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</si>
  <si>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</si>
  <si>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</si>
  <si>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</si>
  <si>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</si>
  <si>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</si>
  <si>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</si>
  <si>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</si>
  <si>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</si>
  <si>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</si>
  <si>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</si>
  <si>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</si>
  <si>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</si>
  <si>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</si>
  <si>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</si>
  <si>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</si>
  <si>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</si>
  <si>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</si>
  <si>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</si>
  <si>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</si>
  <si>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</si>
  <si>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</si>
  <si>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</si>
  <si>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</si>
  <si>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</si>
  <si>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</si>
  <si>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</si>
  <si>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</si>
  <si>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</si>
  <si>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</si>
  <si>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</si>
  <si>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</si>
  <si>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</si>
  <si>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</si>
  <si>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</si>
  <si>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</si>
  <si>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</si>
  <si>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</si>
  <si>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</si>
  <si>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</si>
  <si>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</si>
  <si>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</si>
  <si>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</si>
  <si>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</si>
  <si>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</si>
  <si>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</si>
  <si>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</si>
  <si>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</si>
  <si>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</si>
  <si>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</si>
  <si>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</si>
  <si>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</si>
  <si>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</si>
  <si>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</si>
  <si>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</si>
  <si>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</si>
  <si>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</si>
  <si>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</si>
  <si>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</si>
  <si>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</si>
  <si>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</si>
  <si>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</si>
  <si>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</si>
  <si>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</si>
  <si>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</si>
  <si>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</si>
  <si>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</si>
  <si>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</si>
  <si>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</si>
  <si>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</si>
  <si>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</si>
  <si>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</si>
  <si>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</si>
  <si>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</si>
  <si>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</si>
  <si>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</si>
  <si>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</si>
  <si>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</si>
  <si>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</si>
  <si>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</si>
  <si>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</si>
  <si>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</si>
  <si>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</si>
  <si>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</si>
  <si>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</si>
  <si>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</si>
  <si>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</si>
  <si>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</si>
  <si>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</si>
  <si>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</si>
  <si>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</si>
  <si>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</si>
  <si>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</si>
  <si>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</si>
  <si>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</si>
  <si>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</si>
  <si>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</si>
  <si>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</si>
  <si>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</si>
  <si>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</si>
  <si>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</si>
  <si>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</si>
  <si>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</si>
  <si>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</si>
  <si>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</si>
  <si>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</si>
  <si>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</si>
  <si>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</si>
  <si>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</si>
  <si>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</si>
  <si>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</si>
  <si>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</si>
  <si>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</si>
  <si>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</si>
  <si>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</si>
  <si>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</si>
  <si>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</si>
  <si>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</si>
  <si>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</si>
  <si>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</si>
  <si>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</si>
  <si>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</si>
  <si>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</si>
  <si>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</si>
  <si>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</si>
  <si>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</si>
  <si>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</si>
  <si>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</si>
  <si>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</si>
  <si>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</si>
  <si>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</si>
  <si>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</si>
  <si>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</si>
  <si>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</si>
  <si>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</si>
  <si>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</si>
  <si>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</si>
  <si>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</si>
  <si>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</si>
  <si>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</si>
  <si>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</si>
  <si>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</si>
  <si>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</si>
  <si>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</si>
  <si>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</si>
  <si>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</si>
  <si>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</si>
  <si>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</si>
  <si>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</si>
  <si>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</si>
  <si>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</si>
  <si>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</si>
  <si>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</si>
  <si>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</si>
  <si>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</si>
  <si>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</si>
  <si>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</si>
  <si>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</si>
  <si>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</si>
  <si>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</si>
  <si>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</si>
  <si>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</si>
  <si>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</si>
  <si>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</si>
  <si>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</si>
  <si>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</si>
  <si>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</si>
  <si>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</si>
  <si>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</si>
  <si>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</si>
  <si>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</si>
  <si>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</si>
  <si>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</si>
  <si>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</si>
  <si>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</si>
  <si>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</si>
  <si>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</si>
  <si>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</si>
  <si>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</si>
  <si>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</si>
  <si>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</si>
  <si>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</si>
  <si>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</si>
  <si>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</si>
  <si>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</si>
  <si>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</si>
  <si>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</si>
  <si>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</si>
  <si>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</si>
  <si>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</si>
  <si>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</si>
  <si>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</si>
  <si>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</si>
  <si>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</si>
  <si>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</si>
  <si>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</si>
  <si>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</si>
  <si>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</si>
  <si>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</si>
  <si>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</si>
  <si>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</si>
  <si>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</si>
  <si>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</si>
  <si>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</si>
  <si>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</si>
  <si>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</si>
  <si>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</si>
  <si>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</si>
  <si>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</si>
  <si>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</si>
  <si>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</si>
  <si>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</si>
  <si>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</si>
  <si>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</si>
  <si>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</si>
  <si>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</si>
  <si>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</si>
  <si>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</si>
  <si>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</si>
  <si>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</si>
  <si>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</si>
  <si>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</si>
  <si>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</si>
  <si>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</si>
  <si>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</si>
  <si>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</si>
  <si>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</si>
  <si>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</si>
  <si>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</si>
  <si>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</si>
  <si>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</si>
  <si>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</si>
  <si>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</si>
  <si>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</si>
  <si>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</si>
  <si>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</si>
  <si>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</si>
  <si>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</si>
  <si>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</si>
  <si>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</si>
  <si>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</si>
  <si>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</si>
  <si>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</si>
  <si>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</si>
  <si>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</si>
  <si>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</si>
  <si>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</si>
  <si>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</si>
  <si>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</si>
  <si>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</si>
  <si>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</si>
  <si>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</si>
  <si>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</si>
  <si>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</si>
  <si>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</si>
  <si>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</si>
  <si>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</si>
  <si>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</si>
  <si>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</si>
  <si>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</si>
  <si>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</si>
  <si>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</si>
  <si>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</si>
  <si>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</si>
  <si>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</si>
  <si>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</si>
  <si>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</si>
  <si>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</si>
  <si>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</si>
  <si>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</si>
  <si>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</si>
  <si>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</si>
  <si>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</si>
  <si>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</si>
  <si>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</si>
  <si>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</si>
  <si>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</si>
  <si>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</si>
  <si>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</si>
  <si>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</si>
  <si>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</si>
  <si>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</si>
  <si>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</si>
  <si>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</si>
  <si>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</si>
  <si>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</si>
  <si>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</si>
  <si>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</si>
  <si>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</si>
  <si>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</si>
  <si>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</si>
  <si>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</si>
  <si>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</si>
  <si>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</si>
  <si>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</si>
  <si>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</si>
  <si>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</si>
  <si>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</si>
  <si>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</si>
  <si>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</si>
  <si>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</si>
  <si>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</si>
  <si>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</si>
  <si>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</si>
  <si>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</si>
  <si>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</si>
  <si>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</si>
  <si>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</si>
  <si>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</si>
  <si>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</si>
  <si>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</si>
  <si>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</si>
  <si>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</si>
  <si>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</si>
  <si>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</si>
  <si>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</si>
  <si>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</si>
  <si>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</si>
  <si>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</si>
  <si>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</si>
  <si>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</si>
  <si>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</si>
  <si>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</si>
  <si>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</si>
  <si>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</si>
  <si>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</si>
  <si>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</si>
  <si>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</si>
  <si>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</si>
  <si>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</si>
  <si>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</si>
  <si>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</si>
  <si>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</si>
  <si>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</si>
  <si>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</si>
  <si>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</si>
  <si>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</si>
  <si>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</si>
  <si>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</si>
  <si>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</si>
  <si>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</si>
  <si>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</si>
  <si>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</si>
  <si>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</si>
  <si>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</si>
  <si>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</si>
  <si>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</si>
  <si>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</si>
  <si>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</si>
  <si>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</si>
  <si>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</si>
  <si>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</si>
  <si>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</si>
  <si>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</si>
  <si>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</si>
  <si>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</si>
  <si>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</si>
  <si>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</si>
  <si>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</si>
  <si>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</si>
  <si>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</si>
  <si>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</si>
  <si>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</si>
  <si>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</si>
  <si>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</si>
  <si>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</si>
  <si>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</si>
  <si>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</si>
  <si>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</si>
  <si>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</si>
  <si>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</si>
  <si>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</si>
  <si>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</si>
  <si>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</si>
  <si>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</si>
  <si>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</si>
  <si>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</si>
  <si>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</si>
  <si>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</si>
  <si>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</si>
  <si>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</si>
  <si>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</si>
  <si>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</si>
  <si>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</si>
  <si>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</si>
  <si>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</si>
  <si>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</si>
  <si>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</si>
  <si>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</si>
  <si>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</si>
  <si>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</si>
  <si>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</si>
  <si>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</si>
  <si>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</si>
  <si>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</si>
  <si>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</si>
  <si>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</si>
  <si>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</si>
  <si>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</si>
  <si>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</si>
  <si>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</si>
  <si>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</si>
  <si>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</si>
  <si>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</si>
  <si>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</si>
  <si>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</si>
  <si>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</si>
  <si>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</si>
  <si>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</si>
  <si>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</si>
  <si>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</si>
  <si>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</si>
  <si>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</si>
  <si>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</si>
  <si>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</si>
  <si>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</si>
  <si>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</si>
  <si>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</si>
  <si>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</si>
  <si>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</si>
  <si>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</si>
  <si>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</si>
  <si>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</si>
  <si>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</si>
  <si>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</si>
  <si>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</si>
  <si>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</si>
  <si>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</si>
  <si>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</si>
  <si>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</si>
  <si>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</si>
  <si>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</si>
  <si>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</si>
  <si>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</si>
  <si>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</si>
  <si>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</si>
  <si>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</si>
  <si>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</si>
  <si>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</si>
  <si>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</si>
  <si>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</si>
  <si>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</si>
  <si>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</si>
  <si>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</si>
  <si>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</si>
  <si>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</si>
  <si>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</si>
  <si>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</si>
  <si>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</si>
  <si>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</si>
  <si>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</si>
  <si>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</si>
  <si>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</si>
  <si>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</si>
  <si>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</si>
  <si>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</si>
  <si>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</si>
  <si>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</si>
  <si>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</si>
  <si>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</si>
  <si>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</si>
  <si>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</si>
  <si>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</si>
  <si>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</si>
  <si>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</si>
  <si>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</si>
  <si>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</si>
  <si>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</si>
  <si>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</si>
  <si>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</si>
  <si>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</si>
  <si>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</si>
  <si>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</si>
  <si>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</si>
  <si>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</si>
  <si>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</si>
  <si>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</si>
  <si>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</si>
  <si>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</si>
  <si>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</si>
  <si>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</si>
  <si>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</si>
  <si>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</si>
  <si>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</si>
  <si>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</si>
  <si>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</si>
  <si>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</si>
  <si>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</si>
  <si>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</si>
  <si>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</si>
  <si>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</si>
  <si>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</si>
  <si>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</si>
  <si>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</si>
  <si>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</si>
  <si>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</si>
  <si>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</si>
  <si>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</si>
  <si>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</si>
  <si>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</si>
  <si>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</si>
  <si>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</si>
  <si>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</si>
  <si>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</si>
  <si>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</si>
  <si>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</si>
  <si>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</si>
  <si>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</si>
  <si>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</si>
  <si>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</si>
  <si>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</si>
  <si>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</si>
  <si>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</si>
  <si>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</si>
  <si>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</si>
  <si>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</si>
  <si>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</si>
  <si>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</si>
  <si>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</si>
  <si>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</si>
  <si>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</si>
  <si>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</si>
  <si>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</si>
  <si>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</si>
  <si>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</si>
  <si>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</si>
  <si>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</si>
  <si>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</si>
  <si>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</si>
  <si>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</si>
  <si>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</si>
  <si>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</si>
  <si>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</si>
  <si>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</si>
  <si>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</si>
  <si>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</si>
  <si>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</si>
  <si>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</si>
  <si>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</si>
  <si>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</si>
  <si>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</si>
  <si>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</si>
  <si>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</si>
  <si>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</si>
  <si>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</si>
  <si>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</si>
  <si>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</si>
  <si>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</si>
  <si>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</si>
  <si>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</si>
  <si>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</si>
  <si>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</si>
  <si>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</si>
  <si>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</si>
  <si>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</si>
  <si>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</si>
  <si>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</si>
  <si>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</si>
  <si>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</si>
  <si>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</si>
  <si>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</si>
  <si>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</si>
  <si>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</si>
  <si>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</si>
  <si>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</si>
  <si>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</si>
  <si>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</si>
  <si>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</si>
  <si>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</si>
  <si>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</si>
  <si>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</si>
  <si>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</si>
  <si>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</si>
  <si>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</si>
  <si>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</si>
  <si>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</si>
  <si>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</si>
  <si>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</si>
  <si>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</si>
  <si>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</si>
  <si>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</si>
  <si>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</si>
  <si>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</si>
  <si>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</si>
  <si>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</si>
  <si>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</si>
  <si>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</si>
  <si>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</si>
  <si>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</si>
  <si>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</si>
  <si>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</si>
  <si>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</si>
  <si>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</si>
  <si>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</si>
  <si>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</si>
  <si>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</si>
  <si>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</si>
  <si>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</si>
  <si>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</si>
  <si>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</si>
  <si>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</si>
  <si>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</si>
  <si>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</si>
  <si>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</si>
  <si>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</si>
  <si>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</si>
  <si>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</si>
  <si>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</si>
  <si>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</si>
  <si>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</si>
  <si>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</si>
  <si>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</si>
  <si>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</si>
  <si>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</si>
  <si>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</si>
  <si>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</si>
  <si>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</si>
  <si>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</si>
  <si>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</si>
  <si>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</si>
  <si>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</si>
  <si>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</si>
  <si>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</si>
  <si>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</si>
  <si>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</si>
  <si>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</si>
  <si>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</si>
  <si>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</si>
  <si>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</si>
  <si>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</si>
  <si>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</si>
  <si>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</si>
  <si>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</si>
  <si>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</si>
  <si>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</si>
  <si>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</si>
  <si>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</si>
  <si>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</si>
  <si>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</si>
  <si>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</si>
  <si>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</si>
  <si>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</si>
  <si>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</si>
  <si>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</si>
  <si>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</si>
  <si>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</si>
  <si>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</si>
  <si>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</si>
  <si>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</si>
  <si>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</si>
  <si>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</si>
  <si>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</si>
  <si>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</si>
  <si>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</si>
  <si>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</si>
  <si>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</si>
  <si>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</si>
  <si>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</si>
  <si>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</si>
  <si>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</si>
  <si>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</si>
  <si>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</si>
  <si>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</si>
  <si>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</si>
  <si>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</si>
  <si>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</si>
  <si>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</si>
  <si>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</si>
  <si>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</si>
  <si>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</si>
  <si>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</si>
  <si>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</si>
  <si>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</si>
  <si>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</si>
  <si>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</si>
  <si>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</si>
  <si>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</si>
  <si>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</si>
  <si>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</si>
  <si>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</si>
  <si>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</si>
  <si>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</si>
  <si>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</si>
  <si>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</si>
  <si>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</si>
  <si>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</si>
  <si>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</si>
  <si>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</si>
  <si>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</si>
  <si>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</si>
  <si>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</si>
  <si>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</si>
  <si>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</si>
  <si>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</si>
  <si>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</si>
  <si>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</si>
  <si>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</si>
  <si>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</si>
  <si>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</si>
  <si>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</si>
  <si>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</si>
  <si>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</si>
  <si>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</si>
  <si>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</si>
  <si>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</si>
  <si>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</si>
  <si>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</si>
  <si>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</si>
  <si>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</si>
  <si>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</si>
  <si>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</si>
  <si>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</si>
  <si>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</si>
  <si>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</si>
  <si>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</si>
  <si>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</si>
  <si>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</si>
  <si>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</si>
  <si>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</si>
  <si>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</si>
  <si>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</si>
  <si>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</si>
  <si>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</si>
  <si>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</si>
  <si>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</si>
  <si>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</si>
  <si>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</si>
  <si>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</si>
  <si>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</si>
  <si>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</si>
  <si>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</si>
  <si>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</si>
  <si>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</si>
  <si>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</si>
  <si>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</si>
  <si>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</si>
  <si>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</si>
  <si>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</si>
  <si>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</si>
  <si>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</si>
  <si>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</si>
  <si>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</si>
  <si>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</si>
  <si>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</si>
  <si>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</si>
  <si>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</si>
  <si>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</si>
  <si>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</si>
  <si>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</si>
  <si>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</si>
  <si>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</si>
  <si>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</si>
  <si>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</si>
  <si>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</si>
  <si>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</si>
  <si>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</si>
  <si>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</si>
  <si>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</si>
  <si>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</si>
  <si>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</si>
  <si>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</si>
  <si>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</si>
  <si>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</si>
  <si>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</si>
  <si>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</si>
  <si>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</si>
  <si>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</si>
  <si>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</si>
  <si>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</si>
  <si>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</si>
  <si>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</si>
  <si>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</si>
  <si>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</si>
  <si>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</si>
  <si>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</si>
  <si>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</si>
  <si>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</si>
  <si>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</si>
  <si>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</si>
  <si>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</si>
  <si>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</si>
  <si>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</si>
  <si>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</si>
  <si>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</si>
  <si>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</si>
  <si>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</si>
  <si>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</si>
  <si>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</si>
  <si>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</si>
  <si>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</si>
  <si>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</si>
  <si>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</si>
  <si>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</si>
  <si>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</si>
  <si>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</si>
  <si>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</si>
  <si>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</si>
  <si>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</si>
  <si>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</si>
  <si>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</si>
  <si>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</si>
  <si>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</si>
  <si>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</si>
  <si>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</si>
  <si>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</si>
  <si>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</si>
  <si>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</si>
  <si>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</si>
  <si>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</si>
  <si>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</si>
  <si>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</si>
  <si>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</si>
  <si>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</si>
  <si>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</si>
  <si>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</si>
  <si>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</si>
  <si>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</si>
  <si>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</si>
  <si>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</si>
  <si>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</si>
  <si>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</si>
  <si>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</si>
  <si>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</si>
  <si>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</si>
  <si>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</si>
  <si>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</si>
  <si>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</si>
  <si>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</si>
  <si>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</si>
  <si>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</si>
  <si>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</si>
  <si>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</si>
  <si>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</si>
  <si>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</si>
  <si>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</si>
  <si>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</si>
  <si>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</si>
  <si>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</si>
  <si>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</si>
  <si>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</si>
  <si>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</si>
  <si>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</si>
  <si>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</si>
  <si>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</si>
  <si>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</si>
  <si>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</si>
  <si>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</si>
  <si>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</si>
  <si>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</si>
  <si>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</si>
  <si>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</si>
  <si>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</si>
  <si>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</si>
  <si>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</si>
  <si>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</si>
  <si>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</si>
  <si>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</si>
  <si>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</si>
  <si>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</si>
  <si>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</si>
  <si>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</si>
  <si>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</si>
  <si>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</si>
  <si>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</si>
  <si>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</si>
  <si>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</si>
  <si>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</si>
  <si>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</si>
  <si>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</si>
  <si>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</si>
  <si>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</si>
  <si>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</si>
  <si>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</si>
  <si>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</si>
  <si>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</si>
  <si>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</si>
  <si>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</si>
  <si>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</si>
  <si>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</si>
  <si>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</si>
  <si>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</si>
  <si>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</si>
  <si>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</si>
  <si>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</si>
  <si>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</si>
  <si>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</si>
  <si>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</si>
  <si>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</si>
  <si>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</si>
  <si>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</si>
  <si>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</si>
  <si>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</si>
  <si>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</si>
  <si>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</si>
  <si>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</si>
  <si>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</si>
  <si>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</si>
  <si>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</si>
  <si>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</si>
  <si>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</si>
  <si>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</si>
  <si>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</si>
  <si>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</si>
  <si>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</si>
  <si>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</si>
  <si>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</si>
  <si>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</si>
  <si>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</si>
  <si>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</si>
  <si>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</si>
  <si>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</si>
  <si>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</si>
  <si>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</si>
  <si>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</si>
  <si>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</si>
  <si>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</si>
  <si>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</si>
  <si>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</si>
  <si>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</si>
  <si>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</si>
  <si>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</si>
  <si>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</si>
  <si>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</si>
  <si>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</si>
  <si>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</si>
  <si>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</si>
  <si>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</si>
  <si>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</si>
  <si>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</si>
  <si>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</si>
  <si>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</si>
  <si>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</si>
  <si>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</si>
  <si>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</si>
  <si>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</si>
  <si>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</si>
  <si>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</si>
  <si>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</si>
  <si>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</si>
  <si>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</si>
  <si>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</si>
  <si>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</si>
  <si>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</si>
  <si>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</si>
  <si>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</si>
  <si>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</si>
  <si>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</si>
  <si>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</si>
  <si>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</si>
  <si>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</si>
  <si>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</si>
  <si>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</si>
  <si>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</si>
  <si>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</si>
  <si>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</si>
  <si>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</si>
  <si>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</si>
  <si>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</si>
  <si>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</si>
  <si>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</si>
  <si>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</si>
  <si>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</si>
  <si>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</si>
  <si>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</si>
  <si>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</si>
  <si>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</si>
  <si>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</si>
  <si>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</si>
  <si>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</si>
  <si>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</si>
  <si>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</si>
  <si>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</si>
  <si>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</si>
  <si>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</si>
  <si>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</si>
  <si>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</si>
  <si>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</si>
  <si>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</si>
  <si>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</si>
  <si>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</si>
  <si>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</si>
  <si>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</si>
  <si>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</si>
  <si>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</si>
  <si>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</si>
  <si>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</si>
  <si>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</si>
  <si>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</si>
  <si>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</si>
  <si>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</si>
  <si>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</si>
  <si>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</si>
  <si>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</si>
  <si>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</si>
  <si>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</si>
  <si>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</si>
  <si>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</si>
  <si>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</si>
  <si>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</si>
  <si>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</si>
  <si>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</si>
  <si>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</si>
  <si>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</si>
  <si>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</si>
  <si>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</si>
  <si>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</si>
  <si>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</si>
  <si>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</si>
  <si>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</si>
  <si>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</si>
  <si>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</si>
  <si>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</si>
  <si>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</si>
  <si>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</si>
  <si>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</si>
  <si>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</si>
  <si>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</si>
  <si>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</si>
  <si>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</si>
  <si>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</si>
  <si>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</si>
  <si>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</si>
  <si>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</si>
  <si>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</si>
  <si>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</si>
  <si>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</si>
  <si>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</si>
  <si>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</si>
  <si>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</si>
  <si>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</si>
  <si>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</si>
  <si>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</si>
  <si>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</si>
  <si>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</si>
  <si>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</si>
  <si>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</si>
  <si>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</si>
  <si>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</si>
  <si>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</si>
  <si>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</si>
  <si>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</si>
  <si>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</si>
  <si>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</si>
  <si>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</si>
  <si>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</si>
  <si>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</si>
  <si>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</si>
  <si>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</si>
  <si>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</si>
  <si>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</si>
  <si>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</si>
  <si>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</si>
  <si>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</si>
  <si>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</si>
  <si>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</si>
  <si>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</si>
  <si>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</si>
  <si>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</si>
  <si>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</si>
  <si>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</si>
  <si>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</si>
  <si>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</si>
  <si>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</si>
  <si>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</si>
  <si>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</si>
  <si>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</si>
  <si>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</si>
  <si>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</si>
  <si>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</si>
  <si>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</si>
  <si>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</si>
  <si>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</si>
  <si>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</si>
  <si>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</si>
  <si>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</si>
  <si>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</si>
  <si>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</si>
  <si>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</si>
  <si>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</si>
  <si>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</si>
  <si>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</si>
  <si>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</si>
  <si>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</si>
  <si>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</si>
  <si>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</si>
  <si>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</si>
  <si>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</si>
  <si>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</si>
  <si>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</si>
  <si>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</si>
  <si>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</si>
  <si>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</si>
  <si>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</si>
  <si>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</si>
  <si>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</si>
  <si>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</si>
  <si>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</si>
  <si>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</si>
  <si>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</si>
  <si>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</si>
  <si>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</si>
  <si>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</si>
  <si>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</si>
  <si>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</si>
  <si>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</si>
  <si>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</si>
  <si>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</si>
  <si>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</si>
  <si>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</si>
  <si>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</si>
  <si>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</si>
  <si>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</si>
  <si>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</si>
  <si>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</si>
  <si>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</si>
  <si>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</si>
  <si>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</si>
  <si>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</si>
  <si>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</si>
  <si>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</si>
  <si>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</si>
  <si>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</si>
  <si>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</si>
  <si>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</si>
  <si>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</si>
  <si>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</si>
  <si>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</si>
  <si>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</si>
  <si>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</si>
  <si>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</si>
  <si>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</si>
  <si>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</si>
  <si>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</si>
  <si>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</si>
  <si>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</si>
  <si>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</si>
  <si>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</si>
  <si>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</si>
  <si>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</si>
  <si>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</si>
  <si>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</si>
  <si>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</si>
  <si>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</si>
  <si>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</si>
  <si>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</si>
  <si>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</si>
  <si>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</si>
  <si>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</si>
  <si>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</si>
  <si>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</si>
  <si>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</si>
  <si>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</si>
  <si>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</si>
  <si>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</si>
  <si>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</si>
  <si>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</si>
  <si>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</si>
  <si>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</si>
  <si>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</si>
  <si>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</si>
  <si>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</si>
  <si>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</si>
  <si>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</si>
  <si>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</si>
  <si>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</si>
  <si>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</si>
  <si>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</si>
  <si>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</si>
  <si>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</si>
  <si>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</si>
  <si>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</si>
  <si>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</si>
  <si>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</si>
  <si>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</si>
  <si>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</si>
  <si>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</si>
  <si>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</si>
  <si>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</si>
  <si>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</si>
  <si>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</si>
  <si>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</si>
  <si>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</si>
  <si>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</si>
  <si>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</si>
  <si>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</si>
  <si>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</si>
  <si>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</si>
  <si>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</si>
  <si>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</si>
  <si>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</si>
  <si>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</si>
  <si>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</si>
  <si>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</si>
  <si>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</si>
  <si>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</si>
  <si>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</si>
  <si>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</si>
  <si>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</si>
  <si>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</si>
  <si>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</si>
  <si>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</si>
  <si>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</si>
  <si>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</si>
  <si>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</si>
  <si>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</si>
  <si>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</si>
  <si>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</si>
  <si>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</si>
  <si>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</si>
  <si>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</si>
  <si>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</si>
  <si>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</si>
  <si>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</si>
  <si>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</si>
  <si>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</si>
  <si>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</si>
  <si>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</si>
  <si>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</si>
  <si>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</si>
  <si>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</si>
  <si>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</si>
  <si>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</si>
  <si>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</si>
  <si>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</si>
  <si>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</si>
  <si>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</si>
  <si>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</si>
  <si>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</si>
  <si>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</si>
  <si>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</si>
  <si>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</si>
  <si>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</si>
  <si>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</si>
  <si>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</si>
  <si>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</si>
  <si>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</si>
  <si>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</si>
  <si>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</si>
  <si>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</si>
  <si>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</si>
  <si>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</si>
  <si>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</si>
  <si>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</si>
  <si>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</si>
  <si>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</si>
  <si>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</si>
  <si>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</si>
  <si>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</si>
  <si>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</si>
  <si>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</si>
  <si>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</si>
  <si>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</si>
  <si>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</si>
  <si>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</si>
  <si>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</si>
  <si>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</si>
  <si>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</si>
  <si>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</si>
  <si>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</si>
  <si>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</si>
  <si>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</si>
  <si>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</si>
  <si>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</si>
  <si>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</si>
  <si>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</si>
  <si>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</si>
  <si>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</si>
  <si>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</si>
  <si>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</si>
  <si>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</si>
  <si>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</si>
  <si>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</si>
  <si>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</si>
  <si>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</si>
  <si>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</si>
  <si>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</si>
  <si>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</si>
  <si>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</si>
  <si>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</si>
  <si>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</si>
  <si>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</si>
  <si>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</si>
  <si>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</si>
  <si>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</si>
  <si>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</si>
  <si>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</si>
  <si>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</si>
  <si>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</si>
  <si>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</si>
  <si>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</si>
  <si>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</si>
  <si>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</si>
  <si>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</si>
  <si>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</si>
  <si>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</si>
  <si>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</si>
  <si>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</si>
  <si>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</si>
  <si>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</si>
  <si>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</si>
  <si>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</si>
  <si>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</si>
  <si>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</si>
  <si>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</si>
  <si>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</si>
  <si>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</si>
  <si>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</si>
  <si>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</si>
  <si>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</si>
  <si>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</si>
  <si>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</si>
  <si>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</si>
  <si>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</si>
  <si>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</si>
  <si>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</si>
  <si>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</si>
  <si>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</si>
  <si>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</si>
  <si>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</si>
  <si>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</si>
  <si>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</si>
  <si>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</si>
  <si>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</si>
  <si>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</si>
  <si>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</si>
  <si>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</si>
  <si>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</si>
  <si>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</si>
  <si>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</si>
  <si>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</si>
  <si>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</si>
  <si>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</si>
  <si>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</si>
  <si>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</si>
  <si>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</si>
  <si>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</si>
  <si>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</si>
  <si>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</si>
  <si>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</si>
  <si>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</si>
  <si>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</si>
  <si>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</si>
  <si>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</si>
  <si>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</si>
  <si>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</si>
  <si>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</si>
  <si>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</si>
  <si>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</si>
  <si>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</si>
  <si>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</si>
  <si>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</si>
  <si>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</si>
  <si>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</si>
  <si>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</si>
  <si>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</si>
  <si>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</si>
  <si>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</si>
  <si>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</si>
  <si>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</si>
  <si>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</si>
  <si>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</si>
  <si>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</si>
  <si>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</si>
  <si>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</si>
  <si>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</si>
  <si>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</si>
  <si>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</si>
  <si>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</si>
  <si>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</si>
  <si>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</si>
  <si>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</si>
  <si>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</si>
  <si>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</si>
  <si>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</si>
  <si>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</si>
  <si>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</si>
  <si>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</si>
  <si>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</si>
  <si>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</si>
  <si>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</si>
  <si>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</si>
  <si>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</si>
  <si>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</si>
  <si>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</si>
  <si>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</si>
  <si>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</si>
  <si>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</si>
  <si>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</si>
  <si>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</si>
  <si>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</si>
  <si>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</si>
  <si>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</si>
  <si>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</si>
  <si>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</si>
  <si>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</si>
  <si>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</si>
  <si>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</si>
  <si>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</si>
  <si>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</si>
  <si>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</si>
  <si>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</si>
  <si>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</si>
  <si>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</si>
  <si>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</si>
  <si>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</si>
  <si>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</si>
  <si>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</si>
  <si>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</si>
  <si>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</si>
  <si>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</si>
  <si>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</si>
  <si>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</si>
  <si>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</si>
  <si>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</si>
  <si>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</si>
  <si>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</si>
  <si>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</si>
  <si>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</si>
  <si>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</si>
  <si>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</si>
  <si>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</si>
  <si>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</si>
  <si>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</si>
  <si>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</si>
  <si>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</si>
  <si>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</si>
  <si>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</si>
  <si>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</si>
  <si>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</si>
  <si>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</si>
  <si>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</si>
  <si>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</si>
  <si>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</si>
  <si>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</si>
  <si>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</si>
  <si>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</si>
  <si>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</si>
  <si>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</si>
  <si>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</si>
  <si>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</si>
  <si>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</si>
  <si>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</si>
  <si>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</si>
  <si>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</si>
  <si>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</si>
  <si>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</si>
  <si>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</si>
  <si>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</si>
  <si>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</si>
  <si>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</si>
  <si>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</si>
  <si>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</si>
  <si>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</si>
  <si>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</si>
  <si>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</si>
  <si>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</si>
  <si>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</si>
  <si>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</si>
  <si>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</si>
  <si>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</si>
  <si>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</si>
  <si>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</si>
  <si>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</si>
  <si>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</si>
  <si>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</si>
  <si>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</si>
  <si>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</si>
  <si>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</si>
  <si>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</si>
  <si>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</si>
  <si>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</si>
  <si>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</si>
  <si>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</si>
  <si>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</si>
  <si>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</si>
  <si>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</si>
  <si>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</si>
  <si>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</si>
  <si>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</si>
  <si>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</si>
  <si>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</si>
  <si>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</si>
  <si>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</si>
  <si>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</si>
  <si>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</si>
  <si>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</si>
  <si>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</si>
  <si>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</si>
  <si>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</si>
  <si>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</si>
  <si>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</si>
  <si>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</si>
  <si>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</si>
  <si>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</si>
  <si>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</si>
  <si>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</si>
  <si>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</si>
  <si>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</si>
  <si>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</si>
  <si>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</si>
  <si>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</si>
  <si>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</si>
  <si>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</si>
  <si>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</si>
  <si>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</si>
  <si>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</si>
  <si>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</si>
  <si>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</si>
  <si>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</si>
  <si>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</si>
  <si>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</si>
  <si>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</si>
  <si>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</si>
  <si>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</si>
  <si>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</si>
  <si>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</si>
  <si>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</si>
  <si>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</si>
  <si>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</si>
  <si>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</si>
  <si>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</si>
  <si>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</si>
  <si>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</si>
  <si>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</si>
  <si>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</si>
  <si>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</si>
  <si>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</si>
  <si>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</si>
  <si>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</si>
  <si>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</si>
  <si>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</si>
  <si>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</si>
  <si>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</si>
  <si>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</si>
  <si>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</si>
  <si>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</si>
  <si>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</si>
  <si>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</si>
  <si>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</si>
  <si>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</si>
  <si>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</si>
  <si>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</si>
  <si>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</si>
  <si>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</si>
  <si>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</si>
  <si>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</si>
  <si>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</si>
  <si>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</si>
  <si>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</si>
  <si>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</si>
  <si>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</si>
  <si>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</si>
  <si>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</si>
  <si>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</si>
  <si>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</si>
  <si>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</si>
  <si>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</si>
  <si>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</si>
  <si>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</si>
  <si>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</si>
  <si>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</si>
  <si>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</si>
  <si>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</si>
  <si>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</si>
  <si>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</si>
  <si>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</si>
  <si>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</si>
  <si>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</si>
  <si>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</si>
  <si>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</si>
  <si>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</si>
  <si>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</si>
  <si>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</si>
  <si>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</si>
  <si>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</si>
  <si>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</si>
  <si>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</si>
  <si>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</si>
  <si>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</si>
  <si>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</si>
  <si>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</si>
  <si>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</si>
  <si>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</si>
  <si>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</si>
  <si>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</si>
  <si>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</si>
  <si>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</si>
  <si>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</si>
  <si>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</si>
  <si>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</si>
  <si>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</si>
  <si>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</si>
  <si>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</si>
  <si>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</si>
  <si>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</si>
  <si>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</si>
  <si>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</si>
  <si>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</si>
  <si>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</si>
  <si>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</si>
  <si>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</si>
  <si>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</si>
  <si>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</si>
  <si>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</si>
  <si>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</si>
  <si>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</si>
  <si>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</si>
  <si>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</si>
  <si>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</si>
  <si>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</si>
  <si>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</si>
  <si>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</si>
  <si>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</si>
  <si>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</si>
  <si>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</si>
  <si>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</si>
  <si>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</si>
  <si>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</si>
  <si>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</si>
  <si>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</si>
  <si>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</si>
  <si>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</si>
  <si>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</si>
  <si>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</si>
  <si>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</si>
  <si>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</si>
  <si>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</si>
  <si>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</si>
  <si>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</si>
  <si>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</si>
  <si>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</si>
  <si>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</si>
  <si>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</si>
  <si>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</si>
  <si>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</si>
  <si>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</si>
  <si>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</si>
  <si>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</si>
  <si>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</si>
  <si>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</si>
  <si>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</si>
  <si>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</si>
  <si>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</si>
  <si>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</si>
  <si>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</si>
  <si>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</si>
  <si>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</si>
  <si>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</si>
  <si>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</si>
  <si>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</si>
  <si>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</si>
  <si>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</si>
  <si>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</si>
  <si>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</si>
  <si>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</si>
  <si>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</si>
  <si>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</si>
  <si>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</si>
  <si>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</si>
  <si>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</si>
  <si>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</si>
  <si>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</si>
  <si>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</si>
  <si>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</si>
  <si>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</si>
  <si>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</si>
  <si>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</si>
  <si>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</si>
  <si>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</si>
  <si>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</si>
  <si>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</si>
  <si>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</si>
  <si>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</si>
  <si>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</si>
  <si>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</si>
  <si>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</si>
  <si>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</si>
  <si>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</si>
  <si>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</si>
  <si>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</si>
  <si>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</si>
  <si>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</si>
  <si>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</si>
  <si>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</si>
  <si>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</si>
  <si>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</si>
  <si>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</si>
  <si>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</si>
  <si>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</si>
  <si>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</si>
  <si>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</si>
  <si>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</si>
  <si>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</si>
  <si>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</si>
  <si>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</si>
  <si>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</si>
  <si>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</si>
  <si>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</si>
  <si>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</si>
  <si>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</si>
  <si>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</si>
  <si>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</si>
  <si>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</si>
  <si>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</si>
  <si>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</si>
  <si>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</si>
  <si>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</si>
  <si>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</si>
  <si>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</si>
  <si>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</si>
  <si>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</si>
  <si>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</si>
  <si>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</si>
  <si>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</si>
  <si>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</si>
  <si>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</si>
  <si>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</si>
  <si>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</si>
  <si>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</si>
  <si>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</si>
  <si>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</si>
  <si>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</si>
  <si>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</si>
  <si>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</si>
  <si>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</si>
  <si>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</si>
  <si>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</si>
  <si>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</si>
  <si>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</si>
  <si>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</si>
  <si>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</si>
  <si>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</si>
  <si>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</si>
  <si>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</si>
  <si>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</si>
  <si>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</si>
  <si>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</si>
  <si>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</si>
  <si>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</si>
  <si>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</si>
  <si>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</si>
  <si>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</si>
  <si>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</si>
  <si>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</si>
  <si>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</si>
  <si>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</si>
  <si>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</si>
  <si>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</si>
  <si>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</si>
  <si>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</si>
  <si>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</si>
  <si>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</si>
  <si>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</si>
  <si>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</si>
  <si>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</si>
  <si>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</si>
  <si>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</si>
  <si>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</si>
  <si>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</si>
  <si>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</si>
  <si>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</si>
  <si>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</si>
  <si>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</si>
  <si>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</si>
  <si>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</si>
  <si>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</si>
  <si>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</si>
  <si>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</si>
  <si>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</si>
  <si>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</si>
  <si>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</si>
  <si>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</si>
  <si>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</si>
  <si>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</si>
  <si>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</si>
  <si>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</si>
  <si>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</si>
  <si>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</si>
  <si>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</si>
  <si>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</si>
  <si>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</si>
  <si>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</si>
  <si>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</si>
  <si>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</si>
  <si>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</si>
  <si>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</si>
  <si>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</si>
  <si>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</si>
  <si>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</si>
  <si>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</si>
  <si>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</si>
  <si>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</si>
  <si>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</si>
  <si>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</si>
  <si>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</si>
  <si>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</si>
  <si>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</si>
  <si>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</si>
  <si>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</si>
  <si>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</si>
  <si>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</si>
  <si>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</si>
  <si>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</si>
  <si>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</si>
  <si>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</si>
  <si>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</si>
  <si>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</si>
  <si>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</si>
  <si>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</si>
  <si>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</si>
  <si>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</si>
  <si>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</si>
  <si>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</si>
  <si>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</si>
  <si>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</si>
  <si>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</si>
  <si>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</si>
  <si>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</si>
  <si>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</si>
  <si>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</si>
  <si>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</si>
  <si>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</si>
  <si>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</si>
  <si>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</si>
  <si>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</si>
  <si>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</si>
  <si>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</si>
  <si>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</si>
  <si>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</si>
  <si>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</si>
  <si>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</si>
  <si>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</si>
  <si>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</si>
  <si>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</si>
  <si>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</si>
  <si>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</si>
  <si>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</si>
  <si>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</si>
  <si>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</si>
  <si>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</si>
  <si>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</si>
  <si>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</si>
  <si>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</si>
  <si>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</si>
  <si>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</si>
  <si>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</si>
  <si>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</si>
  <si>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</si>
  <si>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</si>
  <si>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</si>
  <si>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</si>
  <si>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</si>
  <si>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</si>
  <si>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</si>
  <si>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</si>
  <si>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</si>
  <si>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</si>
  <si>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</si>
  <si>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</si>
  <si>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</si>
  <si>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</si>
  <si>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</si>
  <si>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</si>
  <si>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</si>
  <si>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</si>
  <si>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</si>
  <si>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</si>
  <si>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</si>
  <si>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</si>
  <si>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</si>
  <si>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</si>
  <si>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</si>
  <si>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</si>
  <si>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</si>
  <si>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</si>
  <si>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</si>
  <si>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</si>
  <si>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</si>
  <si>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</si>
  <si>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</si>
  <si>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</si>
  <si>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</si>
  <si>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</si>
  <si>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</si>
  <si>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</si>
  <si>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</si>
  <si>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</si>
  <si>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</si>
  <si>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</si>
  <si>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</si>
  <si>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</si>
  <si>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</si>
  <si>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</si>
  <si>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</si>
  <si>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</si>
  <si>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</si>
  <si>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</si>
  <si>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</si>
  <si>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</si>
  <si>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</si>
  <si>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</si>
  <si>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</si>
  <si>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</si>
  <si>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</si>
  <si>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</si>
  <si>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</si>
  <si>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</si>
  <si>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</si>
  <si>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</si>
  <si>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</si>
  <si>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</si>
  <si>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</si>
  <si>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</si>
  <si>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</si>
  <si>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</si>
  <si>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</si>
  <si>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</si>
  <si>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</si>
  <si>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</si>
  <si>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</si>
  <si>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</si>
  <si>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</si>
  <si>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</si>
  <si>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</si>
  <si>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</si>
  <si>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</si>
  <si>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</si>
  <si>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</si>
  <si>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</si>
  <si>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</si>
  <si>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</si>
  <si>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</si>
  <si>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</si>
  <si>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</si>
  <si>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</si>
  <si>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</si>
  <si>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</si>
  <si>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</si>
  <si>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</si>
  <si>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</si>
  <si>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</si>
  <si>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</si>
  <si>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</si>
  <si>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</si>
  <si>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</si>
  <si>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</si>
  <si>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</si>
  <si>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</si>
  <si>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</si>
  <si>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</si>
  <si>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</si>
  <si>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</si>
  <si>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</si>
  <si>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</si>
  <si>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</si>
  <si>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</si>
  <si>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</si>
  <si>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</si>
  <si>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</si>
  <si>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</si>
  <si>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</si>
  <si>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</si>
  <si>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</si>
  <si>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</si>
  <si>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</si>
  <si>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</si>
  <si>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</si>
  <si>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</si>
  <si>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</si>
  <si>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</si>
  <si>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</si>
  <si>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</si>
  <si>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</si>
  <si>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</si>
  <si>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</si>
  <si>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</si>
  <si>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</si>
  <si>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</si>
  <si>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</si>
  <si>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</si>
  <si>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</si>
  <si>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</si>
  <si>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</si>
  <si>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</si>
  <si>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</si>
  <si>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</si>
  <si>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</si>
  <si>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</si>
  <si>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</si>
  <si>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</si>
  <si>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</si>
  <si>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</si>
  <si>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</si>
  <si>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</si>
  <si>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</si>
  <si>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</si>
  <si>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</si>
  <si>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</si>
  <si>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</si>
  <si>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</si>
  <si>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</si>
  <si>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</si>
  <si>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</si>
  <si>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</si>
  <si>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</si>
  <si>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</si>
  <si>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</si>
  <si>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</si>
  <si>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</si>
  <si>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</si>
  <si>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</si>
  <si>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</si>
  <si>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</si>
  <si>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</si>
  <si>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</si>
  <si>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</si>
  <si>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</si>
  <si>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</si>
  <si>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</si>
  <si>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</si>
  <si>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</si>
  <si>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</si>
  <si>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</si>
  <si>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</si>
  <si>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</si>
  <si>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</si>
  <si>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</si>
  <si>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</si>
  <si>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</si>
  <si>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</si>
  <si>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</si>
  <si>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</si>
  <si>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</si>
  <si>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</si>
  <si>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</si>
  <si>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</si>
  <si>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</si>
  <si>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</si>
  <si>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</si>
  <si>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</si>
  <si>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</si>
  <si>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</si>
  <si>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</si>
  <si>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</si>
  <si>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</si>
  <si>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</si>
  <si>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</si>
  <si>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</si>
  <si>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</si>
  <si>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</si>
  <si>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</si>
  <si>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</si>
  <si>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</si>
  <si>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</si>
  <si>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</si>
  <si>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</si>
  <si>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</si>
  <si>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</si>
  <si>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</si>
  <si>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</si>
  <si>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</si>
  <si>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</si>
  <si>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</si>
  <si>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</si>
  <si>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</si>
  <si>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</si>
  <si>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</si>
  <si>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</si>
  <si>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</si>
  <si>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</si>
  <si>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</si>
  <si>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</si>
  <si>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</si>
  <si>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</si>
  <si>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</si>
  <si>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</si>
  <si>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</si>
  <si>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</si>
  <si>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</si>
  <si>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</si>
  <si>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</si>
  <si>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</si>
  <si>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</si>
  <si>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</si>
  <si>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</si>
  <si>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</si>
  <si>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</si>
  <si>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</si>
  <si>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</si>
  <si>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</si>
  <si>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</si>
  <si>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</si>
  <si>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</si>
  <si>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</si>
  <si>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</si>
  <si>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</si>
  <si>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</si>
  <si>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</si>
  <si>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</si>
  <si>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</si>
  <si>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</si>
  <si>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</si>
  <si>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</si>
  <si>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</si>
  <si>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</si>
  <si>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</si>
  <si>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</si>
  <si>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</si>
  <si>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</si>
  <si>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</si>
  <si>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</si>
  <si>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</si>
  <si>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</si>
  <si>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</si>
  <si>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</si>
  <si>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</si>
  <si>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</si>
  <si>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</si>
  <si>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</si>
  <si>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</si>
  <si>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</si>
  <si>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</si>
  <si>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</si>
  <si>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</si>
  <si>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</si>
  <si>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</si>
  <si>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</si>
  <si>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</si>
  <si>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</si>
  <si>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</si>
  <si>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</si>
  <si>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</si>
  <si>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</si>
  <si>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</si>
  <si>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</si>
  <si>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</si>
  <si>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</si>
  <si>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</si>
  <si>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</si>
  <si>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</si>
  <si>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</si>
  <si>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</si>
  <si>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</si>
  <si>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</si>
  <si>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</si>
  <si>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</si>
  <si>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</si>
  <si>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</si>
  <si>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</si>
  <si>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</si>
  <si>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</si>
  <si>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</si>
  <si>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</si>
  <si>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</si>
  <si>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</si>
  <si>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</si>
  <si>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</si>
  <si>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</si>
  <si>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</si>
  <si>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</si>
  <si>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</si>
  <si>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</si>
  <si>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</si>
  <si>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</si>
  <si>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</si>
  <si>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</si>
  <si>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</si>
  <si>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</si>
  <si>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</si>
  <si>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</si>
  <si>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</si>
  <si>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</si>
  <si>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</si>
  <si>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</si>
  <si>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</si>
  <si>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</si>
  <si>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</si>
  <si>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</si>
  <si>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</si>
  <si>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</si>
  <si>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</si>
  <si>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</si>
  <si>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</si>
  <si>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</si>
  <si>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</si>
  <si>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</si>
  <si>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</si>
  <si>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</si>
  <si>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</si>
  <si>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</si>
  <si>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</si>
  <si>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</si>
  <si>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</si>
  <si>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</si>
  <si>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</si>
  <si>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</si>
  <si>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</si>
  <si>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</si>
  <si>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</si>
  <si>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</si>
  <si>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</si>
  <si>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</si>
  <si>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</si>
  <si>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</si>
  <si>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</si>
  <si>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</si>
  <si>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</si>
  <si>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</si>
  <si>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</si>
  <si>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</si>
  <si>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</si>
  <si>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</si>
  <si>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</si>
  <si>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</si>
  <si>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</si>
  <si>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</si>
  <si>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</si>
  <si>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</si>
  <si>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</si>
  <si>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</si>
  <si>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</si>
  <si>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</si>
  <si>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</si>
  <si>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</si>
  <si>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</si>
  <si>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</si>
  <si>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</si>
  <si>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</si>
  <si>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</si>
  <si>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</si>
  <si>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</si>
  <si>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</si>
  <si>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</si>
  <si>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</si>
  <si>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</si>
  <si>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</si>
  <si>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</si>
  <si>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</si>
  <si>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</si>
  <si>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</si>
  <si>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</si>
  <si>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</si>
  <si>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</si>
  <si>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</si>
  <si>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</si>
  <si>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</si>
  <si>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</si>
  <si>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</si>
  <si>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</si>
  <si>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</si>
  <si>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</si>
  <si>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</si>
  <si>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</si>
  <si>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</si>
  <si>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</si>
  <si>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</si>
  <si>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</si>
  <si>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</si>
  <si>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</si>
  <si>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</si>
  <si>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</si>
  <si>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</si>
  <si>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</si>
  <si>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</si>
  <si>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</si>
  <si>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</si>
  <si>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</si>
  <si>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</si>
  <si>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</si>
  <si>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</si>
  <si>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</si>
  <si>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</si>
  <si>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</si>
  <si>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</si>
  <si>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</si>
  <si>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</si>
  <si>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</si>
  <si>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</si>
  <si>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</si>
  <si>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</si>
  <si>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</si>
  <si>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</si>
  <si>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</si>
  <si>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</si>
  <si>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</si>
  <si>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</si>
  <si>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</si>
  <si>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</si>
  <si>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</si>
  <si>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</si>
  <si>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</si>
  <si>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</si>
  <si>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</si>
  <si>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</si>
  <si>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</si>
  <si>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</si>
  <si>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</si>
  <si>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</si>
  <si>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</si>
  <si>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</si>
  <si>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</si>
  <si>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</si>
  <si>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</si>
  <si>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</si>
  <si>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</si>
  <si>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</si>
  <si>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</si>
  <si>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</si>
  <si>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</si>
  <si>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</si>
  <si>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</si>
  <si>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</si>
  <si>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</si>
  <si>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</si>
  <si>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</si>
  <si>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</si>
  <si>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</si>
  <si>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</si>
  <si>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</si>
  <si>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</si>
  <si>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</si>
  <si>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</si>
  <si>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</si>
  <si>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</si>
  <si>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</si>
  <si>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</si>
  <si>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</si>
  <si>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</si>
  <si>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</si>
  <si>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</si>
  <si>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</si>
  <si>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</si>
  <si>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</si>
  <si>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</si>
  <si>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</si>
  <si>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</si>
  <si>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</si>
  <si>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</si>
  <si>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</si>
  <si>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</si>
  <si>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</si>
  <si>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</si>
  <si>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</si>
  <si>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</si>
  <si>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</si>
  <si>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</si>
  <si>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</si>
  <si>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</si>
  <si>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</si>
  <si>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</si>
  <si>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</si>
  <si>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</si>
  <si>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</si>
  <si>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</si>
  <si>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</si>
  <si>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</si>
  <si>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</si>
  <si>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</si>
  <si>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</si>
  <si>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</si>
  <si>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</si>
  <si>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</si>
  <si>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</si>
  <si>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</si>
  <si>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</si>
  <si>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</si>
  <si>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</si>
  <si>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</si>
  <si>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</si>
  <si>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</si>
  <si>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</si>
  <si>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</si>
  <si>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</si>
  <si>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</si>
  <si>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</si>
  <si>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</si>
  <si>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</si>
  <si>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</si>
  <si>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</si>
  <si>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</si>
  <si>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</si>
  <si>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</si>
  <si>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</si>
  <si>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</si>
  <si>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</si>
  <si>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</si>
  <si>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</si>
  <si>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</si>
  <si>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</si>
  <si>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</si>
  <si>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</si>
  <si>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</si>
  <si>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</si>
  <si>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</si>
  <si>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</si>
  <si>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</si>
  <si>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</si>
  <si>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</si>
  <si>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</si>
  <si>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</si>
  <si>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</si>
  <si>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</si>
  <si>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</si>
  <si>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</si>
  <si>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</si>
  <si>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</si>
  <si>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</si>
  <si>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</si>
  <si>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</si>
  <si>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</si>
  <si>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</si>
  <si>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</si>
  <si>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</si>
  <si>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</si>
  <si>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</si>
  <si>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</si>
  <si>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</si>
  <si>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</si>
  <si>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</si>
  <si>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</si>
  <si>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</si>
  <si>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</si>
  <si>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</si>
  <si>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</si>
  <si>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</si>
  <si>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</si>
  <si>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</si>
  <si>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</si>
  <si>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</si>
  <si>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</si>
  <si>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</si>
  <si>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</si>
  <si>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</si>
  <si>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</si>
  <si>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</si>
  <si>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</si>
  <si>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</si>
  <si>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</si>
  <si>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</si>
  <si>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</si>
  <si>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</si>
  <si>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</si>
  <si>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</si>
  <si>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</si>
  <si>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</si>
  <si>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</si>
  <si>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</si>
  <si>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</si>
  <si>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</si>
  <si>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</si>
  <si>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</si>
  <si>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</si>
  <si>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</si>
  <si>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</si>
  <si>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</si>
  <si>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</si>
  <si>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</si>
  <si>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</si>
  <si>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</si>
  <si>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</si>
  <si>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</si>
  <si>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</si>
  <si>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</si>
  <si>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</si>
  <si>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</si>
  <si>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</si>
  <si>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</si>
  <si>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</si>
  <si>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</si>
  <si>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</si>
  <si>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</si>
  <si>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</si>
  <si>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</si>
  <si>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</si>
  <si>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</si>
  <si>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</si>
  <si>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</si>
  <si>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</si>
  <si>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</si>
  <si>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</si>
  <si>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</si>
  <si>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</si>
  <si>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</si>
  <si>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</si>
  <si>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</si>
  <si>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</si>
  <si>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</si>
  <si>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</si>
  <si>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</si>
  <si>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</si>
  <si>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</si>
  <si>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</si>
  <si>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</si>
  <si>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</si>
  <si>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</si>
  <si>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</si>
  <si>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</si>
  <si>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</si>
  <si>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</si>
  <si>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</si>
  <si>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</si>
  <si>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</si>
  <si>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</si>
  <si>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</si>
  <si>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</si>
  <si>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</si>
  <si>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</si>
  <si>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</si>
  <si>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</si>
  <si>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</si>
  <si>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</si>
  <si>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</si>
  <si>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</si>
  <si>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</si>
  <si>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</si>
  <si>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</si>
  <si>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</si>
  <si>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</si>
  <si>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</si>
  <si>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</si>
  <si>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</si>
  <si>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</si>
  <si>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</si>
  <si>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</si>
  <si>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</si>
  <si>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</si>
  <si>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</si>
  <si>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</si>
  <si>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</si>
  <si>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</si>
  <si>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</si>
  <si>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</si>
  <si>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</si>
  <si>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</si>
  <si>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</si>
  <si>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</si>
  <si>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</si>
  <si>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</si>
  <si>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</si>
  <si>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</si>
  <si>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</si>
  <si>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</si>
  <si>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</si>
  <si>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</si>
  <si>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</si>
  <si>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</si>
  <si>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</si>
  <si>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</si>
  <si>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</si>
  <si>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</si>
  <si>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</si>
  <si>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</si>
  <si>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</si>
  <si>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</si>
  <si>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</si>
  <si>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</si>
  <si>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</si>
  <si>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</si>
  <si>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</si>
  <si>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</si>
  <si>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</si>
  <si>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</si>
  <si>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</si>
  <si>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</si>
  <si>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</si>
  <si>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</si>
  <si>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</si>
  <si>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</si>
  <si>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</si>
  <si>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</si>
  <si>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</si>
  <si>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</si>
  <si>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</si>
  <si>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</si>
  <si>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</si>
  <si>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</si>
  <si>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</si>
  <si>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</si>
  <si>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</si>
  <si>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</si>
  <si>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</si>
  <si>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</si>
  <si>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</si>
  <si>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</si>
  <si>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</si>
  <si>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</si>
  <si>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</si>
  <si>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</si>
  <si>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</si>
  <si>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</si>
  <si>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</si>
  <si>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</si>
  <si>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</si>
  <si>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</si>
  <si>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</si>
  <si>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</si>
  <si>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</si>
  <si>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</si>
  <si>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</si>
  <si>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</si>
  <si>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</si>
  <si>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</si>
  <si>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</si>
  <si>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</si>
  <si>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</si>
  <si>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</si>
  <si>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</si>
  <si>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</si>
  <si>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</si>
  <si>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</si>
  <si>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</si>
  <si>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</si>
  <si>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</si>
  <si>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</si>
  <si>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</si>
  <si>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</si>
  <si>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</si>
  <si>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</si>
  <si>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</si>
  <si>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</si>
  <si>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</si>
  <si>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</si>
  <si>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</si>
  <si>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</si>
  <si>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</si>
  <si>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</si>
  <si>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</si>
  <si>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</si>
  <si>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</si>
  <si>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</si>
  <si>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</si>
  <si>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</si>
  <si>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</si>
  <si>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</si>
  <si>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</si>
  <si>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</si>
  <si>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</si>
  <si>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</si>
  <si>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</si>
  <si>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</si>
  <si>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</si>
  <si>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</si>
  <si>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</si>
  <si>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</si>
  <si>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</si>
  <si>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</si>
  <si>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</si>
  <si>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</si>
  <si>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</si>
  <si>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</si>
  <si>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</si>
  <si>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</si>
  <si>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</si>
  <si>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</si>
  <si>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</si>
  <si>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</si>
  <si>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</si>
  <si>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</si>
  <si>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</si>
  <si>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</si>
  <si>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</si>
  <si>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</si>
  <si>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</si>
  <si>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</si>
  <si>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</si>
  <si>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</si>
  <si>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</si>
  <si>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</si>
  <si>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</si>
  <si>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</si>
  <si>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</si>
  <si>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</si>
  <si>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</si>
  <si>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</si>
  <si>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</si>
  <si>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</si>
  <si>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</si>
  <si>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</si>
  <si>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</si>
  <si>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</si>
  <si>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</si>
  <si>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</si>
  <si>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</si>
  <si>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</si>
  <si>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</si>
  <si>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</si>
  <si>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</si>
  <si>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</si>
  <si>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</si>
  <si>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</si>
  <si>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</si>
  <si>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</si>
  <si>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</si>
  <si>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</si>
  <si>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</si>
  <si>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</si>
  <si>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</si>
  <si>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</si>
  <si>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</si>
  <si>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</si>
  <si>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</si>
  <si>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</si>
  <si>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</si>
  <si>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</si>
  <si>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</si>
  <si>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</si>
  <si>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</si>
  <si>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</si>
  <si>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</si>
  <si>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</si>
  <si>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</si>
  <si>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</si>
  <si>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</si>
  <si>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</si>
  <si>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</si>
  <si>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</si>
  <si>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</si>
  <si>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</si>
  <si>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</si>
  <si>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</si>
  <si>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</si>
  <si>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</si>
  <si>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</si>
  <si>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</si>
  <si>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</si>
  <si>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</si>
  <si>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</si>
  <si>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</si>
  <si>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</si>
  <si>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</si>
  <si>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</si>
  <si>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</si>
  <si>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</si>
  <si>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</si>
  <si>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</si>
  <si>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</si>
  <si>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</si>
  <si>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</si>
  <si>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</si>
  <si>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</si>
  <si>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</si>
  <si>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</si>
  <si>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</si>
  <si>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</si>
  <si>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</si>
  <si>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</si>
  <si>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</si>
  <si>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</si>
  <si>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</si>
  <si>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</si>
  <si>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</si>
  <si>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</si>
  <si>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</si>
  <si>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</si>
  <si>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</si>
  <si>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</si>
  <si>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</si>
  <si>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</si>
  <si>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</si>
  <si>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</si>
  <si>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</si>
  <si>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</si>
  <si>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</si>
  <si>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</si>
  <si>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</si>
  <si>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</si>
  <si>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</si>
  <si>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</si>
  <si>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</si>
  <si>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</si>
  <si>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</si>
  <si>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</si>
  <si>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</si>
  <si>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</si>
  <si>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</si>
  <si>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</si>
  <si>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</si>
  <si>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</si>
  <si>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</si>
  <si>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</si>
  <si>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</si>
  <si>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</si>
  <si>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</si>
  <si>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</si>
  <si>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</si>
  <si>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</si>
  <si>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</si>
  <si>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</si>
  <si>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</si>
  <si>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</si>
  <si>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</si>
  <si>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</si>
  <si>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</si>
  <si>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</si>
  <si>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</si>
  <si>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</si>
  <si>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</si>
  <si>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</si>
  <si>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</si>
  <si>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</si>
  <si>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</si>
  <si>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</si>
  <si>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</si>
  <si>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</si>
  <si>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</si>
  <si>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</si>
  <si>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</si>
  <si>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</si>
  <si>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</si>
  <si>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</si>
  <si>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</si>
  <si>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</si>
  <si>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</si>
  <si>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</si>
  <si>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</si>
  <si>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</si>
  <si>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</si>
  <si>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</si>
  <si>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</si>
  <si>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</si>
  <si>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</si>
  <si>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</si>
  <si>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</si>
  <si>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</si>
  <si>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</si>
  <si>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</si>
  <si>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</si>
  <si>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</si>
  <si>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</si>
  <si>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</si>
  <si>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</si>
  <si>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</si>
  <si>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</si>
  <si>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</si>
  <si>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</si>
  <si>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</si>
  <si>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</si>
  <si>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</si>
  <si>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</si>
  <si>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</si>
  <si>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</si>
  <si>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</si>
  <si>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</si>
  <si>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</si>
  <si>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</si>
  <si>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</si>
  <si>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</si>
  <si>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</si>
  <si>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</si>
  <si>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</si>
  <si>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</si>
  <si>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</si>
  <si>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</si>
  <si>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</si>
  <si>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</si>
  <si>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</si>
  <si>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</si>
  <si>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</si>
  <si>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</si>
  <si>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</si>
  <si>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</si>
  <si>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</si>
  <si>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</si>
  <si>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</si>
  <si>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</si>
  <si>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</si>
  <si>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</si>
  <si>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</si>
  <si>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</si>
  <si>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</si>
  <si>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</si>
  <si>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</si>
  <si>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</si>
  <si>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</si>
  <si>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</si>
  <si>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</si>
  <si>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</si>
  <si>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</si>
  <si>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</si>
  <si>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</si>
  <si>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</si>
  <si>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</si>
  <si>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</si>
  <si>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</si>
  <si>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</si>
  <si>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</si>
  <si>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</si>
  <si>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</si>
  <si>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</si>
  <si>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</si>
  <si>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</si>
  <si>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</si>
  <si>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</si>
  <si>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</si>
  <si>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</si>
  <si>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</si>
  <si>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</si>
  <si>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</si>
  <si>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</si>
  <si>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</si>
  <si>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</si>
  <si>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</si>
  <si>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</si>
  <si>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</si>
  <si>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</si>
  <si>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</si>
  <si>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</si>
  <si>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</si>
  <si>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</si>
  <si>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</si>
  <si>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</si>
  <si>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</si>
  <si>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</si>
  <si>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</si>
  <si>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</si>
  <si>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</si>
  <si>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</si>
  <si>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</si>
  <si>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</si>
  <si>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</si>
  <si>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</si>
  <si>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</si>
  <si>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</si>
  <si>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</si>
  <si>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</si>
  <si>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</si>
  <si>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</si>
  <si>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</si>
  <si>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</si>
  <si>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</si>
  <si>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</si>
  <si>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</si>
  <si>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</si>
  <si>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</si>
  <si>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</si>
  <si>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</si>
  <si>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</si>
  <si>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</si>
  <si>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</si>
  <si>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</si>
  <si>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</si>
  <si>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</si>
  <si>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</si>
  <si>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</si>
  <si>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</si>
  <si>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</si>
  <si>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</si>
  <si>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</si>
  <si>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</si>
  <si>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</si>
  <si>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</si>
  <si>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</si>
  <si>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</si>
  <si>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</si>
  <si>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</si>
  <si>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</si>
  <si>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</si>
  <si>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</si>
  <si>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</si>
  <si>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</si>
  <si>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</si>
  <si>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</si>
  <si>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</si>
  <si>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</si>
  <si>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</si>
  <si>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</si>
  <si>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</si>
  <si>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</si>
  <si>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</si>
  <si>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</si>
  <si>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</si>
  <si>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</si>
  <si>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</si>
  <si>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</si>
  <si>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</si>
  <si>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</si>
  <si>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</si>
  <si>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</si>
  <si>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</si>
  <si>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</si>
  <si>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</si>
  <si>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</si>
  <si>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</si>
  <si>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</si>
  <si>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</si>
  <si>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</si>
  <si>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</si>
  <si>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</si>
  <si>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</si>
  <si>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</si>
  <si>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</si>
  <si>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</si>
  <si>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</si>
  <si>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</si>
  <si>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</si>
  <si>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</si>
  <si>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</si>
  <si>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</si>
  <si>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</si>
  <si>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</si>
  <si>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</si>
  <si>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</si>
  <si>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</si>
  <si>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</si>
  <si>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</si>
  <si>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</si>
  <si>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</si>
  <si>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</si>
  <si>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</si>
  <si>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</si>
  <si>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</si>
  <si>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</si>
  <si>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</si>
  <si>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</si>
  <si>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</si>
  <si>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</si>
  <si>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</si>
  <si>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</si>
  <si>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</si>
  <si>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</si>
  <si>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</si>
  <si>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</si>
  <si>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</si>
  <si>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</si>
  <si>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</si>
  <si>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</si>
  <si>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</si>
  <si>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</si>
  <si>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</si>
  <si>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</si>
  <si>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</si>
  <si>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</si>
  <si>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</si>
  <si>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</si>
  <si>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</si>
  <si>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</si>
  <si>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</si>
  <si>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</si>
  <si>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</si>
  <si>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</si>
  <si>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</si>
  <si>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</si>
  <si>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</si>
  <si>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</si>
  <si>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</si>
  <si>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</si>
  <si>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</si>
  <si>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</si>
  <si>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</si>
  <si>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</si>
  <si>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</si>
  <si>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</si>
  <si>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</si>
  <si>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</si>
  <si>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</si>
  <si>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</si>
  <si>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</si>
  <si>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</si>
  <si>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</si>
  <si>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</si>
  <si>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</si>
  <si>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</si>
  <si>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</si>
  <si>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</si>
  <si>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</si>
  <si>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</si>
  <si>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</si>
  <si>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</si>
  <si>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</si>
  <si>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</si>
  <si>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</si>
  <si>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</si>
  <si>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</si>
  <si>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</si>
  <si>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</si>
  <si>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</si>
  <si>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</si>
  <si>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</si>
  <si>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</si>
  <si>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</si>
  <si>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</si>
  <si>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</si>
  <si>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</si>
  <si>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</si>
  <si>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</si>
  <si>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</si>
  <si>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</si>
  <si>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</si>
  <si>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</si>
  <si>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</si>
  <si>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</si>
  <si>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</si>
  <si>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</si>
  <si>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</si>
  <si>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</si>
  <si>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</si>
  <si>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</si>
  <si>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</si>
  <si>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</si>
  <si>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</si>
  <si>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</si>
  <si>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</si>
  <si>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</si>
  <si>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</si>
  <si>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</si>
  <si>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</si>
  <si>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</si>
  <si>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</si>
  <si>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</si>
  <si>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</si>
  <si>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</si>
  <si>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</si>
  <si>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</si>
  <si>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</si>
  <si>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</si>
  <si>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</si>
  <si>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</si>
  <si>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</si>
  <si>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</si>
  <si>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</si>
  <si>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</si>
  <si>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</si>
  <si>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</si>
  <si>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</si>
  <si>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</si>
  <si>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</si>
  <si>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</si>
  <si>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</si>
  <si>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</si>
  <si>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</si>
  <si>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</si>
  <si>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</si>
  <si>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</si>
  <si>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</si>
  <si>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</si>
  <si>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</si>
  <si>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</si>
  <si>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</si>
  <si>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</si>
  <si>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</si>
  <si>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</si>
  <si>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</si>
  <si>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</si>
  <si>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</si>
  <si>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</si>
  <si>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</si>
  <si>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</si>
  <si>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</si>
  <si>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</si>
  <si>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</si>
  <si>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</si>
  <si>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</si>
  <si>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</si>
  <si>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</si>
  <si>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</si>
  <si>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</si>
  <si>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</si>
  <si>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</si>
  <si>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</si>
  <si>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</si>
  <si>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</si>
  <si>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</si>
  <si>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</si>
  <si>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</si>
  <si>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</si>
  <si>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</si>
  <si>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</si>
  <si>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</si>
  <si>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</si>
  <si>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</si>
  <si>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</si>
  <si>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</si>
  <si>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</si>
  <si>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</si>
  <si>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</si>
  <si>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</si>
  <si>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</si>
  <si>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</si>
  <si>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</si>
  <si>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</si>
  <si>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</si>
  <si>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</si>
  <si>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</si>
  <si>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</si>
  <si>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</si>
  <si>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</si>
  <si>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</si>
  <si>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</si>
  <si>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</si>
  <si>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</si>
  <si>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</si>
  <si>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</si>
  <si>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</si>
  <si>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</si>
  <si>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</si>
  <si>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</si>
  <si>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</si>
  <si>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</si>
  <si>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</si>
  <si>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</si>
  <si>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</si>
  <si>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</si>
  <si>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</si>
  <si>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</si>
  <si>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</si>
  <si>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</si>
  <si>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</si>
  <si>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</si>
  <si>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</si>
  <si>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</si>
  <si>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</si>
  <si>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</si>
  <si>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</si>
  <si>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</si>
  <si>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</si>
  <si>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</si>
  <si>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</si>
  <si>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</si>
  <si>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</si>
  <si>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</si>
  <si>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</si>
  <si>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</si>
  <si>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</si>
  <si>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</si>
  <si>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</si>
  <si>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</si>
  <si>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</si>
  <si>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</si>
  <si>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</si>
  <si>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</si>
  <si>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</si>
  <si>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</si>
  <si>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</si>
  <si>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</si>
  <si>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</si>
  <si>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</si>
  <si>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</si>
  <si>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</si>
  <si>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</si>
  <si>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</si>
  <si>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</si>
  <si>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</si>
  <si>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</si>
  <si>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</si>
  <si>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</si>
  <si>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</si>
  <si>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</si>
  <si>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</si>
  <si>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</si>
  <si>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</si>
  <si>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</si>
  <si>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</si>
  <si>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</si>
  <si>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</si>
  <si>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</si>
  <si>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</si>
  <si>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</si>
  <si>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</si>
  <si>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</si>
  <si>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</si>
  <si>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</si>
  <si>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</si>
  <si>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</si>
  <si>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</si>
  <si>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</si>
  <si>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</si>
  <si>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</si>
  <si>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</si>
  <si>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</si>
  <si>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</si>
  <si>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</si>
  <si>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</si>
  <si>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</si>
  <si>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</si>
  <si>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</si>
  <si>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</si>
  <si>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</si>
  <si>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</si>
  <si>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</si>
  <si>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</si>
  <si>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</si>
  <si>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</si>
  <si>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</si>
  <si>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</si>
  <si>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</si>
  <si>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</si>
  <si>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</si>
  <si>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</si>
  <si>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</si>
  <si>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</si>
  <si>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</si>
  <si>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</si>
  <si>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</si>
  <si>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</si>
  <si>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</si>
  <si>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</si>
  <si>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</si>
  <si>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</si>
  <si>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</si>
  <si>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</si>
  <si>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</si>
  <si>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</si>
  <si>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</si>
  <si>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</si>
  <si>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</si>
  <si>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</si>
  <si>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</si>
  <si>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</si>
  <si>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</si>
  <si>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</si>
  <si>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</si>
  <si>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</si>
  <si>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</si>
  <si>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</si>
  <si>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</si>
  <si>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</si>
  <si>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</si>
  <si>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</si>
  <si>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</si>
  <si>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</si>
  <si>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</si>
  <si>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</si>
  <si>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</si>
  <si>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</si>
  <si>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</si>
  <si>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</si>
  <si>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</si>
  <si>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</si>
  <si>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</si>
  <si>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</si>
  <si>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</si>
  <si>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</si>
  <si>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</si>
  <si>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</si>
  <si>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</si>
  <si>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</si>
  <si>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</si>
  <si>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</si>
  <si>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</si>
  <si>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</si>
  <si>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</si>
  <si>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</si>
  <si>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</si>
  <si>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</si>
  <si>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</si>
  <si>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</si>
  <si>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</si>
  <si>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</si>
  <si>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</si>
  <si>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</si>
  <si>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</si>
  <si>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</si>
  <si>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</si>
  <si>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</si>
  <si>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</si>
  <si>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</si>
  <si>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</si>
  <si>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</si>
  <si>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</si>
  <si>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</si>
  <si>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</si>
  <si>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</si>
  <si>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</si>
  <si>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</si>
  <si>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</si>
  <si>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</si>
  <si>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</si>
  <si>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</si>
  <si>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</si>
  <si>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</si>
  <si>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</si>
  <si>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</si>
  <si>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</si>
  <si>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</si>
  <si>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</si>
  <si>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</si>
  <si>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</si>
  <si>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</si>
  <si>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</si>
  <si>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</si>
  <si>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</si>
  <si>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</si>
  <si>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</si>
  <si>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</si>
  <si>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</si>
  <si>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</si>
  <si>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</si>
  <si>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</si>
  <si>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</si>
  <si>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</si>
  <si>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</si>
  <si>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</si>
  <si>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</si>
  <si>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</si>
  <si>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</si>
  <si>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</si>
  <si>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</si>
  <si>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</si>
  <si>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</si>
  <si>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</si>
  <si>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</si>
  <si>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</si>
  <si>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</si>
  <si>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</si>
  <si>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</si>
  <si>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</si>
  <si>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</si>
  <si>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</si>
  <si>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</si>
  <si>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</si>
  <si>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</si>
  <si>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</si>
  <si>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</si>
  <si>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</si>
  <si>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</si>
  <si>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</si>
  <si>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</si>
  <si>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</si>
  <si>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</si>
  <si>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</si>
  <si>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</si>
  <si>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</si>
  <si>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</si>
  <si>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</si>
  <si>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</si>
  <si>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</si>
  <si>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</si>
  <si>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</si>
  <si>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</si>
  <si>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</si>
  <si>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</si>
  <si>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</si>
  <si>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</si>
  <si>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</si>
  <si>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</si>
  <si>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</si>
  <si>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</si>
  <si>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</si>
  <si>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</si>
  <si>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</si>
  <si>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</si>
  <si>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</si>
  <si>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</si>
  <si>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</si>
  <si>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</si>
  <si>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</si>
  <si>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</si>
  <si>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</si>
  <si>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</si>
  <si>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</si>
  <si>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</si>
  <si>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</si>
  <si>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</si>
  <si>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</si>
  <si>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</si>
  <si>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</si>
  <si>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</si>
  <si>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</si>
  <si>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</si>
  <si>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</si>
  <si>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</si>
  <si>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</si>
  <si>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</si>
  <si>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</si>
  <si>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</si>
  <si>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</si>
  <si>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</si>
  <si>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</si>
  <si>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</si>
  <si>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</si>
  <si>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</si>
  <si>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</si>
  <si>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</si>
  <si>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</si>
  <si>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</si>
  <si>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</si>
  <si>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</si>
  <si>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</si>
  <si>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</si>
  <si>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</si>
  <si>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</si>
  <si>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</si>
  <si>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</si>
  <si>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</si>
  <si>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</si>
  <si>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</si>
  <si>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</si>
  <si>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</si>
  <si>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</si>
  <si>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</si>
  <si>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</si>
  <si>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</si>
  <si>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</si>
  <si>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</si>
  <si>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</si>
  <si>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</si>
  <si>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</si>
  <si>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</si>
  <si>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</si>
  <si>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</si>
  <si>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</si>
  <si>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</si>
  <si>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</si>
  <si>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</si>
  <si>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</si>
  <si>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</si>
  <si>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</si>
  <si>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</si>
  <si>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</si>
  <si>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</si>
  <si>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</si>
  <si>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</si>
  <si>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</si>
  <si>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</si>
  <si>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</si>
  <si>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</si>
  <si>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</si>
  <si>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</si>
  <si>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</si>
  <si>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</si>
  <si>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</si>
  <si>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</si>
  <si>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</si>
  <si>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</si>
  <si>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</si>
  <si>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</si>
  <si>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</si>
  <si>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</si>
  <si>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</si>
  <si>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</si>
  <si>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</si>
  <si>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</si>
  <si>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</si>
  <si>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</si>
  <si>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</si>
  <si>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</si>
  <si>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</si>
  <si>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</si>
  <si>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</si>
  <si>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</si>
  <si>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</si>
  <si>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</si>
  <si>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</si>
  <si>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</si>
  <si>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</si>
  <si>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</si>
  <si>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</si>
  <si>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</si>
  <si>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</si>
  <si>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</si>
  <si>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</si>
  <si>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</si>
  <si>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</si>
  <si>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</si>
  <si>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</si>
  <si>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</si>
  <si>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</si>
  <si>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</si>
  <si>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</si>
  <si>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</si>
  <si>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</si>
  <si>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</si>
  <si>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</si>
  <si>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</si>
  <si>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</si>
  <si>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</si>
  <si>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</si>
  <si>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</si>
  <si>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</si>
  <si>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</si>
  <si>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</si>
  <si>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</si>
  <si>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</si>
  <si>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</si>
  <si>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</si>
  <si>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</si>
  <si>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</si>
  <si>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</si>
  <si>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</si>
  <si>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</si>
  <si>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</si>
  <si>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</si>
  <si>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</si>
  <si>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</si>
  <si>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</si>
  <si>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</si>
  <si>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</si>
  <si>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</si>
  <si>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</si>
  <si>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</si>
  <si>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</si>
  <si>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</si>
  <si>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</si>
  <si>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</si>
  <si>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</si>
  <si>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</si>
  <si>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</si>
  <si>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</si>
  <si>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</si>
  <si>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</si>
  <si>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</si>
  <si>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</si>
  <si>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</si>
  <si>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</si>
  <si>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</si>
  <si>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</si>
  <si>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</si>
  <si>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</si>
  <si>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</si>
  <si>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</si>
  <si>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</si>
  <si>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</si>
  <si>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</si>
  <si>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</si>
  <si>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</si>
  <si>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</si>
  <si>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</si>
  <si>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</si>
  <si>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</si>
  <si>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</si>
  <si>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</si>
  <si>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</si>
  <si>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</si>
  <si>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</si>
  <si>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</si>
  <si>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</si>
  <si>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</si>
  <si>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</si>
  <si>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</si>
  <si>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</si>
  <si>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</si>
  <si>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</si>
  <si>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</si>
  <si>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</si>
  <si>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</si>
  <si>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</si>
  <si>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</si>
  <si>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</si>
  <si>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</si>
  <si>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</si>
  <si>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</si>
  <si>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</si>
  <si>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</si>
  <si>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</si>
  <si>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</si>
  <si>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</si>
  <si>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</si>
  <si>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</si>
  <si>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</si>
  <si>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</si>
  <si>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</si>
  <si>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</si>
  <si>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</si>
  <si>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</si>
  <si>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</si>
  <si>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</si>
  <si>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</si>
  <si>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</si>
  <si>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</si>
  <si>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</si>
  <si>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</si>
  <si>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</si>
  <si>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</si>
  <si>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</si>
  <si>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</si>
  <si>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</si>
  <si>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</si>
  <si>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</si>
  <si>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</si>
  <si>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</si>
  <si>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</si>
  <si>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</si>
  <si>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</si>
  <si>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</si>
  <si>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</si>
  <si>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</si>
  <si>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</si>
  <si>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</si>
  <si>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</si>
  <si>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</si>
  <si>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</si>
  <si>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</si>
  <si>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</si>
  <si>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</si>
  <si>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</si>
  <si>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</si>
  <si>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</si>
  <si>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</si>
  <si>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</si>
  <si>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</si>
  <si>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</si>
  <si>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</si>
  <si>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</si>
  <si>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</si>
  <si>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</si>
  <si>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</si>
  <si>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</si>
  <si>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</si>
  <si>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</si>
  <si>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</si>
  <si>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</si>
  <si>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</si>
  <si>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</si>
  <si>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</si>
  <si>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</si>
  <si>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</si>
  <si>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</si>
  <si>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</si>
  <si>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</si>
  <si>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</si>
  <si>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</si>
  <si>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</si>
  <si>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</si>
  <si>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</si>
  <si>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</si>
  <si>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</si>
  <si>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</si>
  <si>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</si>
  <si>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</si>
  <si>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</si>
  <si>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</si>
  <si>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</si>
  <si>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</si>
  <si>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</si>
  <si>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</si>
  <si>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</si>
  <si>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</si>
  <si>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</si>
  <si>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</si>
  <si>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</si>
  <si>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</si>
  <si>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</si>
  <si>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</si>
  <si>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</si>
  <si>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</si>
  <si>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</si>
  <si>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</si>
  <si>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</si>
  <si>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</si>
  <si>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</si>
  <si>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</si>
  <si>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</si>
  <si>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</si>
  <si>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</si>
  <si>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</si>
  <si>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</si>
  <si>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</si>
  <si>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</si>
  <si>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</si>
  <si>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</si>
  <si>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</si>
  <si>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</si>
  <si>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</si>
  <si>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</si>
  <si>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</si>
  <si>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</si>
  <si>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</si>
  <si>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</si>
  <si>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</si>
  <si>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</si>
  <si>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</si>
  <si>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</si>
  <si>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</si>
  <si>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</si>
  <si>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</si>
  <si>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</si>
  <si>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</si>
  <si>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</si>
  <si>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</si>
  <si>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</si>
  <si>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</si>
  <si>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</si>
  <si>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</si>
  <si>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</si>
  <si>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</si>
  <si>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</si>
  <si>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</si>
  <si>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</si>
  <si>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</si>
  <si>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</si>
  <si>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</si>
  <si>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</si>
  <si>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</si>
  <si>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</si>
  <si>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</si>
  <si>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</si>
  <si>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</si>
  <si>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</si>
  <si>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</si>
  <si>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</si>
  <si>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</si>
  <si>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</si>
  <si>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</si>
  <si>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</si>
  <si>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</si>
  <si>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</si>
  <si>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</si>
  <si>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</si>
  <si>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</si>
  <si>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</si>
  <si>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</si>
  <si>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</si>
  <si>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</si>
  <si>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</si>
  <si>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</si>
  <si>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</si>
  <si>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</si>
  <si>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</si>
  <si>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</si>
  <si>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</si>
  <si>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</si>
  <si>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</si>
  <si>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</si>
  <si>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</si>
  <si>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</si>
  <si>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</si>
  <si>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</si>
  <si>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</si>
  <si>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</si>
  <si>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</si>
  <si>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</si>
  <si>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</si>
  <si>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</si>
  <si>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</si>
  <si>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</si>
  <si>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</si>
  <si>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</si>
  <si>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</si>
  <si>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</si>
  <si>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</si>
  <si>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</si>
  <si>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</si>
  <si>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</si>
  <si>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</si>
  <si>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</si>
  <si>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</si>
  <si>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</si>
  <si>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</si>
  <si>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</si>
  <si>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</si>
  <si>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</si>
  <si>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</si>
  <si>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</si>
  <si>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</si>
  <si>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</si>
  <si>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</si>
  <si>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</si>
  <si>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</si>
  <si>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</si>
  <si>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</si>
  <si>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</si>
  <si>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</si>
  <si>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</si>
  <si>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</si>
  <si>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</si>
  <si>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</si>
  <si>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</si>
  <si>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</si>
  <si>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</si>
  <si>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</si>
  <si>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</si>
  <si>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</si>
  <si>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</si>
  <si>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</si>
  <si>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</si>
  <si>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</si>
  <si>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</si>
  <si>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</si>
  <si>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</si>
  <si>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</si>
  <si>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</si>
  <si>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</si>
  <si>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</si>
  <si>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</si>
  <si>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</si>
  <si>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</si>
  <si>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</si>
  <si>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</si>
  <si>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</si>
  <si>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</si>
  <si>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</si>
  <si>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</si>
  <si>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</si>
  <si>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</si>
  <si>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</si>
  <si>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</si>
  <si>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</si>
  <si>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</si>
  <si>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</si>
  <si>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</si>
  <si>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</si>
  <si>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</si>
  <si>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</si>
  <si>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</si>
  <si>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</si>
  <si>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</si>
  <si>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</si>
  <si>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</si>
  <si>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</si>
  <si>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</si>
  <si>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</si>
  <si>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</si>
  <si>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</si>
  <si>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</si>
  <si>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</si>
  <si>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</si>
  <si>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</si>
  <si>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</si>
  <si>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</si>
  <si>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</si>
  <si>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</si>
  <si>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</si>
  <si>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</si>
  <si>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</si>
  <si>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</si>
  <si>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</si>
  <si>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</si>
  <si>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</si>
  <si>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</si>
  <si>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</si>
  <si>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</si>
  <si>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</si>
  <si>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</si>
  <si>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</si>
  <si>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</si>
  <si>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</si>
  <si>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</si>
  <si>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</si>
  <si>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</si>
  <si>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</si>
  <si>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</si>
  <si>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</si>
  <si>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</si>
  <si>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</si>
  <si>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</si>
  <si>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</si>
  <si>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</si>
  <si>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</si>
  <si>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</si>
  <si>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</si>
  <si>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</si>
  <si>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</si>
  <si>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</si>
  <si>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</si>
  <si>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</si>
  <si>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</si>
  <si>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</si>
  <si>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</si>
  <si>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</si>
  <si>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</si>
  <si>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</si>
  <si>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</si>
  <si>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</si>
  <si>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</si>
  <si>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</si>
  <si>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</si>
  <si>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</si>
  <si>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</si>
  <si>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</si>
  <si>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</si>
  <si>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</si>
  <si>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</si>
  <si>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</si>
  <si>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</si>
  <si>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</si>
  <si>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</si>
  <si>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</si>
  <si>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</si>
  <si>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</si>
  <si>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</si>
  <si>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</si>
  <si>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</si>
  <si>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</si>
  <si>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</si>
  <si>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</si>
  <si>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</si>
  <si>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</si>
  <si>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</si>
  <si>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</si>
  <si>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</si>
  <si>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</si>
  <si>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</si>
  <si>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</si>
  <si>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</si>
  <si>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</si>
  <si>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</si>
  <si>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</si>
  <si>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</si>
  <si>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</si>
  <si>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</si>
  <si>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</si>
  <si>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</si>
  <si>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</si>
  <si>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</si>
  <si>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</si>
  <si>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</si>
  <si>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</si>
  <si>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</si>
  <si>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</si>
  <si>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</si>
  <si>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</si>
  <si>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</si>
  <si>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</si>
  <si>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</si>
  <si>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</si>
  <si>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</si>
  <si>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</si>
  <si>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</si>
  <si>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</si>
  <si>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</si>
  <si>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</si>
  <si>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</si>
  <si>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</si>
  <si>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</si>
  <si>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</si>
  <si>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</si>
  <si>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</si>
  <si>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</si>
  <si>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</si>
  <si>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</si>
  <si>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</si>
  <si>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</si>
  <si>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</si>
  <si>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</si>
  <si>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</si>
  <si>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</si>
  <si>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</si>
  <si>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</si>
  <si>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</si>
  <si>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</si>
  <si>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</si>
  <si>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</si>
  <si>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</si>
  <si>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</si>
  <si>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</si>
  <si>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</si>
  <si>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</si>
  <si>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</si>
  <si>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</si>
  <si>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</si>
  <si>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</si>
  <si>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</si>
  <si>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</si>
  <si>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</si>
  <si>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</si>
  <si>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</si>
  <si>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</si>
  <si>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</si>
  <si>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</si>
  <si>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</si>
  <si>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</si>
  <si>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</si>
  <si>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</si>
  <si>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</si>
  <si>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</si>
  <si>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</si>
  <si>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</si>
  <si>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</si>
  <si>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</si>
  <si>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</si>
  <si>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</si>
  <si>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</si>
  <si>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</si>
  <si>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</si>
  <si>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</si>
  <si>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</si>
  <si>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</si>
  <si>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</si>
  <si>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</si>
  <si>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</si>
  <si>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</si>
  <si>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</si>
  <si>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</si>
  <si>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</si>
  <si>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</si>
  <si>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</si>
  <si>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</si>
  <si>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</si>
  <si>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</si>
  <si>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</si>
  <si>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</si>
  <si>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</si>
  <si>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</si>
  <si>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</si>
  <si>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</si>
  <si>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</si>
  <si>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</si>
  <si>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</si>
  <si>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</si>
  <si>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</si>
  <si>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</si>
  <si>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</si>
  <si>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</si>
  <si>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</si>
  <si>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</si>
  <si>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</si>
  <si>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</si>
  <si>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</si>
  <si>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</si>
  <si>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</si>
  <si>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</si>
  <si>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</si>
  <si>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</si>
  <si>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</si>
  <si>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</si>
  <si>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</si>
  <si>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</si>
  <si>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</si>
  <si>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</si>
  <si>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</si>
  <si>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</si>
  <si>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</si>
  <si>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</si>
  <si>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</si>
  <si>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</si>
  <si>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</si>
  <si>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</si>
  <si>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</si>
  <si>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</si>
  <si>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</si>
  <si>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</si>
  <si>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</si>
  <si>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</si>
  <si>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</si>
  <si>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</si>
  <si>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</si>
  <si>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</si>
  <si>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</si>
  <si>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</si>
  <si>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</si>
  <si>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</si>
  <si>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</si>
  <si>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</si>
  <si>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</si>
  <si>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</si>
  <si>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</si>
  <si>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</si>
  <si>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</si>
  <si>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</si>
  <si>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</si>
  <si>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</si>
  <si>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</si>
  <si>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</si>
  <si>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</si>
  <si>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</si>
  <si>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</si>
  <si>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</si>
  <si>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</si>
  <si>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</si>
  <si>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</si>
  <si>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</si>
  <si>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</si>
  <si>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</si>
  <si>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</si>
  <si>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</si>
  <si>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</si>
  <si>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</si>
  <si>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</si>
  <si>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</si>
  <si>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</si>
  <si>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</si>
  <si>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</si>
  <si>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</si>
  <si>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</si>
  <si>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</si>
  <si>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</si>
  <si>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</si>
  <si>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</si>
  <si>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</si>
  <si>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</si>
  <si>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</si>
  <si>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</si>
  <si>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</si>
  <si>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</si>
  <si>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</si>
  <si>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</si>
  <si>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</si>
  <si>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</si>
  <si>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</si>
  <si>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</si>
  <si>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</si>
  <si>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</si>
  <si>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</si>
  <si>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</si>
  <si>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</si>
  <si>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</si>
  <si>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</si>
  <si>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</si>
  <si>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</si>
  <si>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</si>
  <si>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</si>
  <si>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</si>
  <si>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</si>
  <si>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</si>
  <si>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</si>
  <si>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</si>
  <si>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</si>
  <si>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</si>
  <si>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</si>
  <si>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</si>
  <si>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</si>
  <si>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</si>
  <si>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</si>
  <si>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</si>
  <si>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</si>
  <si>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</si>
  <si>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</si>
  <si>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</si>
  <si>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</si>
  <si>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</si>
  <si>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</si>
  <si>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</si>
  <si>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</si>
  <si>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</si>
  <si>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</si>
  <si>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</si>
  <si>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</si>
  <si>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</si>
  <si>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</si>
  <si>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</si>
  <si>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</si>
  <si>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</si>
  <si>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</si>
  <si>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</si>
  <si>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</si>
  <si>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</si>
  <si>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</si>
  <si>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</si>
  <si>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</si>
  <si>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</si>
  <si>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</si>
  <si>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</si>
  <si>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</si>
  <si>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</si>
  <si>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</si>
  <si>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</si>
  <si>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</si>
  <si>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</si>
  <si>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</si>
  <si>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</si>
  <si>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</si>
  <si>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</si>
  <si>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</si>
  <si>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</si>
  <si>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</si>
  <si>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</si>
  <si>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</si>
  <si>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</si>
  <si>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</si>
  <si>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</si>
  <si>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</si>
  <si>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</si>
  <si>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</si>
  <si>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</si>
  <si>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</si>
  <si>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</si>
  <si>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</si>
  <si>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</si>
  <si>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</si>
  <si>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</si>
  <si>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</si>
  <si>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</si>
  <si>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</si>
  <si>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</si>
  <si>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</si>
  <si>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</si>
  <si>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</si>
  <si>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</si>
  <si>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</si>
  <si>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</si>
  <si>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</si>
  <si>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</si>
  <si>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</si>
  <si>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</si>
  <si>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</si>
  <si>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</si>
  <si>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</si>
  <si>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</si>
  <si>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</si>
  <si>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</si>
  <si>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</si>
  <si>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</si>
  <si>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</si>
  <si>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</si>
  <si>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</si>
  <si>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</si>
  <si>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</si>
  <si>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</si>
  <si>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</si>
  <si>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</si>
  <si>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</si>
  <si>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</si>
  <si>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</si>
  <si>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</si>
  <si>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</si>
  <si>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</si>
  <si>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</si>
  <si>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</si>
  <si>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</si>
  <si>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</si>
  <si>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</si>
  <si>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</si>
  <si>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</si>
  <si>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</si>
  <si>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</si>
  <si>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</si>
  <si>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</si>
  <si>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</si>
  <si>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</si>
  <si>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</si>
  <si>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</si>
  <si>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</si>
  <si>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</si>
  <si>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</si>
  <si>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</si>
  <si>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</si>
  <si>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</si>
  <si>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</si>
  <si>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</si>
  <si>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</si>
  <si>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</si>
  <si>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</si>
  <si>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</si>
  <si>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</si>
  <si>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</si>
  <si>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</si>
  <si>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</si>
  <si>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</si>
  <si>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</si>
  <si>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</si>
  <si>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</si>
  <si>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</si>
  <si>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</si>
  <si>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</si>
  <si>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</si>
  <si>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</si>
  <si>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</si>
  <si>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</si>
  <si>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</si>
  <si>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</si>
  <si>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</si>
  <si>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</si>
  <si>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</si>
  <si>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</si>
  <si>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</si>
  <si>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</si>
  <si>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</si>
  <si>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</si>
  <si>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</si>
  <si>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</si>
  <si>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</si>
  <si>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</si>
  <si>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</si>
  <si>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</si>
  <si>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</si>
  <si>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</si>
  <si>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</si>
  <si>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</si>
  <si>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</si>
  <si>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</si>
  <si>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</si>
  <si>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</si>
  <si>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</si>
  <si>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</si>
  <si>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</si>
  <si>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</si>
  <si>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</si>
  <si>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</si>
  <si>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</si>
  <si>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</si>
  <si>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</si>
  <si>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</si>
  <si>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</si>
  <si>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</si>
  <si>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</si>
  <si>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</si>
  <si>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</si>
  <si>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</si>
  <si>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</si>
  <si>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</si>
  <si>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</si>
  <si>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</si>
  <si>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</si>
  <si>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</si>
  <si>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</si>
  <si>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</si>
  <si>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</si>
  <si>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</si>
  <si>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</si>
  <si>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</si>
  <si>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</si>
  <si>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</si>
  <si>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</si>
  <si>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</si>
  <si>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</si>
  <si>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</si>
  <si>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</si>
  <si>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</si>
  <si>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</si>
  <si>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</si>
  <si>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</si>
  <si>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</si>
  <si>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</si>
  <si>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</si>
  <si>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</si>
  <si>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</si>
  <si>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</si>
  <si>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</si>
  <si>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</si>
  <si>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</si>
  <si>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</si>
  <si>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</si>
  <si>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</si>
  <si>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</si>
  <si>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</si>
  <si>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</si>
  <si>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</si>
  <si>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</si>
  <si>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</si>
  <si>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</si>
  <si>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</si>
  <si>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</si>
  <si>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</si>
  <si>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</si>
  <si>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</si>
  <si>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</si>
  <si>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</si>
  <si>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</si>
  <si>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</si>
  <si>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</si>
  <si>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</si>
  <si>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</si>
  <si>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</si>
  <si>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</si>
  <si>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</si>
  <si>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</si>
  <si>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</si>
  <si>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</si>
  <si>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</si>
  <si>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</si>
  <si>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</si>
  <si>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</si>
  <si>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</si>
  <si>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</si>
  <si>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</si>
  <si>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</si>
  <si>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</si>
  <si>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</si>
  <si>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</si>
  <si>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</si>
  <si>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</si>
  <si>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</si>
  <si>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</si>
  <si>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</si>
  <si>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</si>
  <si>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</si>
  <si>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</si>
  <si>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</si>
  <si>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</si>
  <si>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</si>
  <si>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</si>
  <si>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</si>
  <si>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</si>
  <si>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</si>
  <si>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</si>
  <si>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</si>
  <si>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</si>
  <si>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</si>
  <si>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</si>
  <si>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</si>
  <si>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</si>
  <si>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</si>
  <si>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</si>
  <si>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</si>
  <si>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</si>
  <si>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</si>
  <si>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</si>
  <si>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</si>
  <si>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</si>
  <si>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</si>
  <si>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</si>
  <si>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</si>
  <si>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</si>
  <si>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</si>
  <si>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</si>
  <si>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</si>
  <si>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</si>
  <si>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</si>
  <si>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</si>
  <si>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</si>
  <si>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</si>
  <si>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</si>
  <si>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</si>
  <si>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</si>
  <si>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</si>
  <si>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</si>
  <si>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</si>
  <si>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</si>
  <si>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</si>
  <si>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</si>
  <si>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</si>
  <si>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</si>
  <si>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</si>
  <si>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</si>
  <si>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</si>
  <si>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</si>
  <si>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</si>
  <si>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</si>
  <si>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</si>
  <si>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</si>
  <si>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</si>
  <si>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</si>
  <si>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</si>
  <si>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</si>
  <si>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</si>
  <si>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</si>
  <si>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</si>
  <si>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</si>
  <si>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</si>
  <si>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</si>
  <si>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</si>
  <si>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</si>
  <si>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</si>
  <si>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</si>
  <si>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</si>
  <si>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</si>
  <si>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</si>
  <si>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</si>
  <si>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</si>
  <si>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</si>
  <si>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</si>
  <si>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</si>
  <si>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</si>
  <si>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</si>
  <si>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</si>
  <si>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</si>
  <si>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</si>
  <si>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</si>
  <si>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</si>
  <si>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</si>
  <si>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</si>
  <si>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</si>
  <si>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</si>
  <si>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</si>
  <si>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</si>
  <si>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</si>
  <si>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</si>
  <si>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</si>
  <si>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</si>
  <si>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</si>
  <si>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</si>
  <si>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</si>
  <si>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</si>
  <si>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</si>
  <si>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</si>
  <si>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</si>
  <si>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</si>
  <si>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</si>
  <si>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</si>
  <si>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</si>
  <si>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</si>
  <si>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</si>
  <si>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</si>
  <si>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</si>
  <si>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</si>
  <si>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</si>
  <si>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</si>
  <si>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</si>
  <si>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</si>
  <si>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</si>
  <si>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</si>
  <si>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</si>
  <si>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</si>
  <si>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</si>
  <si>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</si>
  <si>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</si>
  <si>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</si>
  <si>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</si>
  <si>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</si>
  <si>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</si>
  <si>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</si>
  <si>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</si>
  <si>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</si>
  <si>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</si>
  <si>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</si>
  <si>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</si>
  <si>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</si>
  <si>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</si>
  <si>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</si>
  <si>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</si>
  <si>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</si>
  <si>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</si>
  <si>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</si>
  <si>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</si>
  <si>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</si>
  <si>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</si>
  <si>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</si>
  <si>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</si>
  <si>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</si>
  <si>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</si>
  <si>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</si>
  <si>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</si>
  <si>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</si>
  <si>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</si>
  <si>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</si>
  <si>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</si>
  <si>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</si>
  <si>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</si>
  <si>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</si>
  <si>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</si>
  <si>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</si>
  <si>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</si>
  <si>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</si>
  <si>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</si>
  <si>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</si>
  <si>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</si>
  <si>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</si>
  <si>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</si>
  <si>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</si>
  <si>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</si>
  <si>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</si>
  <si>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</si>
  <si>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</si>
  <si>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</si>
  <si>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</si>
  <si>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</si>
  <si>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</si>
  <si>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</si>
  <si>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</si>
  <si>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</si>
  <si>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</si>
  <si>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</si>
  <si>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</si>
  <si>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</si>
  <si>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</si>
  <si>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</si>
  <si>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</si>
  <si>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</si>
  <si>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</si>
  <si>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</si>
  <si>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</si>
  <si>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</si>
  <si>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</si>
  <si>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</si>
  <si>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</si>
  <si>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</si>
  <si>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</si>
  <si>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</si>
  <si>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</si>
  <si>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</si>
  <si>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</si>
  <si>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</si>
  <si>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</si>
  <si>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</si>
  <si>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</si>
  <si>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</si>
  <si>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</si>
  <si>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</si>
  <si>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</si>
  <si>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</si>
  <si>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</si>
  <si>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</si>
  <si>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</si>
  <si>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</si>
  <si>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</si>
  <si>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</si>
  <si>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</si>
  <si>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</si>
  <si>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</si>
  <si>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</si>
  <si>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</si>
  <si>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</si>
  <si>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</si>
  <si>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</si>
  <si>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</si>
  <si>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</si>
  <si>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</si>
  <si>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</si>
  <si>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</si>
  <si>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</si>
  <si>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</si>
  <si>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</si>
  <si>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</si>
  <si>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</si>
  <si>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</si>
  <si>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</si>
  <si>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</si>
  <si>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</si>
  <si>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</si>
  <si>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</si>
  <si>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</si>
  <si>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</si>
  <si>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</si>
  <si>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</si>
  <si>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</si>
  <si>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</si>
  <si>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</si>
  <si>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</si>
  <si>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</si>
  <si>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</si>
  <si>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</si>
  <si>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</si>
  <si>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</si>
  <si>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</si>
  <si>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</si>
  <si>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</si>
  <si>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</si>
  <si>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</si>
  <si>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</si>
  <si>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</si>
  <si>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</si>
  <si>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</si>
  <si>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</si>
  <si>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</si>
  <si>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</si>
  <si>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</si>
  <si>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</si>
  <si>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</si>
  <si>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</si>
  <si>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</si>
  <si>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</si>
  <si>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</si>
  <si>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</si>
  <si>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</si>
  <si>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</si>
  <si>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</si>
  <si>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</si>
  <si>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</si>
  <si>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</si>
  <si>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</si>
  <si>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</si>
  <si>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</si>
  <si>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</si>
  <si>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</si>
  <si>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</si>
  <si>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</si>
  <si>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</si>
  <si>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</si>
  <si>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</si>
  <si>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</si>
  <si>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</si>
  <si>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</si>
  <si>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</si>
  <si>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</si>
  <si>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</si>
  <si>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</si>
  <si>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</si>
  <si>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</si>
  <si>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</si>
  <si>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</si>
  <si>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</si>
  <si>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</si>
  <si>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</si>
  <si>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</si>
  <si>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</si>
  <si>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</si>
  <si>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</si>
  <si>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</si>
  <si>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</si>
  <si>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</si>
  <si>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</si>
  <si>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</si>
  <si>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</si>
  <si>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</si>
  <si>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</si>
  <si>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</si>
  <si>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</si>
  <si>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</si>
  <si>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</si>
  <si>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</si>
  <si>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</si>
  <si>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</si>
  <si>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</si>
  <si>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</si>
  <si>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</si>
  <si>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</si>
  <si>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</si>
  <si>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</si>
  <si>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</si>
  <si>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</si>
  <si>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</si>
  <si>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</si>
  <si>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</si>
  <si>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</si>
  <si>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</si>
  <si>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</si>
  <si>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</si>
  <si>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</si>
  <si>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</si>
  <si>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</si>
  <si>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</si>
  <si>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</si>
  <si>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</si>
  <si>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</si>
  <si>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</si>
  <si>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</si>
  <si>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</si>
  <si>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</si>
  <si>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</si>
  <si>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</si>
  <si>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</si>
  <si>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</si>
  <si>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</si>
  <si>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</si>
  <si>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</si>
  <si>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</si>
  <si>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</si>
  <si>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</si>
  <si>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</si>
  <si>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</si>
  <si>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</si>
  <si>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</si>
  <si>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</si>
  <si>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</si>
  <si>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</si>
  <si>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</si>
  <si>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</si>
  <si>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</si>
  <si>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</si>
  <si>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</si>
  <si>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</si>
  <si>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</si>
  <si>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</si>
  <si>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</si>
  <si>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</si>
  <si>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</si>
  <si>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</si>
  <si>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</si>
  <si>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</si>
  <si>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</si>
  <si>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</si>
  <si>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</si>
  <si>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</si>
  <si>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</si>
  <si>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</si>
  <si>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</si>
  <si>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</si>
  <si>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</si>
  <si>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</si>
  <si>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</si>
  <si>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</si>
  <si>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</si>
  <si>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</si>
  <si>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</si>
  <si>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</si>
  <si>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</si>
  <si>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</si>
  <si>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</si>
  <si>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</si>
  <si>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</si>
  <si>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</si>
  <si>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</si>
  <si>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</si>
  <si>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</si>
  <si>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</si>
  <si>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</si>
  <si>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</si>
  <si>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</si>
  <si>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</si>
  <si>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</si>
  <si>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</si>
  <si>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</si>
  <si>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</si>
  <si>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</si>
  <si>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</si>
  <si>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</si>
  <si>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</si>
  <si>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</si>
  <si>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</si>
  <si>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</si>
  <si>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</si>
  <si>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</si>
  <si>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</si>
  <si>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</si>
  <si>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</si>
  <si>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</si>
  <si>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</si>
  <si>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</si>
  <si>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</si>
  <si>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</si>
  <si>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</si>
  <si>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</si>
  <si>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</si>
  <si>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</si>
  <si>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</si>
  <si>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</si>
  <si>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</si>
  <si>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</si>
  <si>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</si>
  <si>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</si>
  <si>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</si>
  <si>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</si>
  <si>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</si>
  <si>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</si>
  <si>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</si>
  <si>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</si>
  <si>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</si>
  <si>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</si>
  <si>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</si>
  <si>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</si>
  <si>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</si>
  <si>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</si>
  <si>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</si>
  <si>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</si>
  <si>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</si>
  <si>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</si>
  <si>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</si>
  <si>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</si>
  <si>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</si>
  <si>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</si>
  <si>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</si>
  <si>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</si>
  <si>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</si>
  <si>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</si>
  <si>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</si>
  <si>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</si>
  <si>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</si>
  <si>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</si>
  <si>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</si>
  <si>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</si>
  <si>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</si>
  <si>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</si>
  <si>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</si>
  <si>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</si>
  <si>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</si>
  <si>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</si>
  <si>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</si>
  <si>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</si>
  <si>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</si>
  <si>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</si>
  <si>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</si>
  <si>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</si>
  <si>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</si>
  <si>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</si>
  <si>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</si>
  <si>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</si>
  <si>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</si>
  <si>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</si>
  <si>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</si>
  <si>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</si>
  <si>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</si>
  <si>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</si>
  <si>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</si>
  <si>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</si>
  <si>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</si>
  <si>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</si>
  <si>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</si>
  <si>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</si>
  <si>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</si>
  <si>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</si>
  <si>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</si>
  <si>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</si>
  <si>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</si>
  <si>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</si>
  <si>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</si>
  <si>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</si>
  <si>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</si>
  <si>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</si>
  <si>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</si>
  <si>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</si>
  <si>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</si>
  <si>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</si>
  <si>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</si>
  <si>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</si>
  <si>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</si>
  <si>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</si>
  <si>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</si>
  <si>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</si>
  <si>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</si>
  <si>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</si>
  <si>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</si>
  <si>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</si>
  <si>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</si>
  <si>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</si>
  <si>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</si>
  <si>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</si>
  <si>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</si>
  <si>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</si>
  <si>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</si>
  <si>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</si>
  <si>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</si>
  <si>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</si>
  <si>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</si>
  <si>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</si>
  <si>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</si>
  <si>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</si>
  <si>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</si>
  <si>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</si>
  <si>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</si>
  <si>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</si>
  <si>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</si>
  <si>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</si>
  <si>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</si>
  <si>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</si>
  <si>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</si>
  <si>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</si>
  <si>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</si>
  <si>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</si>
  <si>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</si>
  <si>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</si>
  <si>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</si>
  <si>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</si>
  <si>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</si>
  <si>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</si>
  <si>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</si>
  <si>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</si>
  <si>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</si>
  <si>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</si>
  <si>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</si>
  <si>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</si>
  <si>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</si>
  <si>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</si>
  <si>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</si>
  <si>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</si>
  <si>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</si>
  <si>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</si>
  <si>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</si>
  <si>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</si>
  <si>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</si>
  <si>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</si>
  <si>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</si>
  <si>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</si>
  <si>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</si>
  <si>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</si>
  <si>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</si>
  <si>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</si>
  <si>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</si>
  <si>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</si>
  <si>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</si>
  <si>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</si>
  <si>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</si>
  <si>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</si>
  <si>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</si>
  <si>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</si>
  <si>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</si>
  <si>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</si>
  <si>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</si>
  <si>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</si>
  <si>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</si>
  <si>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</si>
  <si>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</si>
  <si>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</si>
  <si>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</si>
  <si>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</si>
  <si>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</si>
  <si>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</si>
  <si>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</si>
  <si>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</si>
  <si>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</si>
  <si>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</si>
  <si>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</si>
  <si>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</si>
  <si>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</si>
  <si>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</si>
  <si>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</si>
  <si>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</si>
  <si>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</si>
  <si>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</si>
  <si>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</si>
  <si>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</si>
  <si>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</si>
  <si>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</si>
  <si>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</si>
  <si>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</si>
  <si>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</si>
  <si>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</si>
  <si>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</si>
  <si>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</si>
  <si>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</si>
  <si>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</si>
  <si>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</si>
  <si>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</si>
  <si>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</si>
  <si>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</si>
  <si>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</si>
  <si>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</si>
  <si>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</si>
  <si>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</si>
  <si>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</si>
  <si>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</si>
  <si>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</si>
  <si>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</si>
  <si>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</si>
  <si>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</si>
  <si>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</si>
  <si>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</si>
  <si>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</si>
  <si>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</si>
  <si>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</si>
  <si>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</si>
  <si>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</si>
  <si>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</si>
  <si>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</si>
  <si>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</si>
  <si>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</si>
  <si>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</si>
  <si>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</si>
  <si>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</si>
  <si>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</si>
  <si>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</si>
  <si>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</si>
  <si>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</si>
  <si>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</si>
  <si>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</si>
  <si>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</si>
  <si>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</si>
  <si>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</si>
  <si>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</si>
  <si>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</si>
  <si>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</si>
  <si>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</si>
  <si>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</si>
  <si>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</si>
  <si>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</si>
  <si>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</si>
  <si>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</si>
  <si>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</si>
  <si>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</si>
  <si>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</si>
  <si>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</si>
  <si>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</si>
  <si>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</si>
  <si>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</si>
  <si>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</si>
  <si>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</si>
  <si>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</si>
  <si>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</si>
  <si>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</si>
  <si>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</si>
  <si>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</si>
  <si>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</si>
  <si>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</si>
  <si>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</si>
  <si>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</si>
  <si>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</si>
  <si>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</si>
  <si>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</si>
  <si>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</si>
  <si>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</si>
  <si>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</si>
  <si>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</si>
  <si>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</si>
  <si>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</si>
  <si>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</si>
  <si>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</si>
  <si>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</si>
  <si>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</si>
  <si>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</si>
  <si>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</si>
  <si>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</si>
  <si>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</si>
  <si>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</si>
  <si>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</si>
  <si>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</si>
  <si>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</si>
  <si>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</si>
  <si>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</si>
  <si>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</si>
  <si>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</si>
  <si>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</si>
  <si>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</si>
  <si>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</si>
  <si>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</si>
  <si>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</si>
  <si>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</si>
  <si>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</si>
  <si>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</si>
  <si>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</si>
  <si>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</si>
  <si>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</si>
  <si>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</si>
  <si>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</si>
  <si>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</si>
  <si>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</si>
  <si>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</si>
  <si>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</si>
  <si>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</si>
  <si>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</si>
  <si>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</si>
  <si>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</si>
  <si>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</si>
  <si>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</si>
  <si>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</si>
  <si>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</si>
  <si>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</si>
  <si>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</si>
  <si>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</si>
  <si>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</si>
  <si>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</si>
  <si>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</si>
  <si>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</si>
  <si>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</si>
  <si>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</si>
  <si>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</si>
  <si>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</si>
  <si>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</si>
  <si>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</si>
  <si>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</si>
  <si>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</si>
  <si>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</si>
  <si>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</si>
  <si>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</si>
  <si>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</si>
  <si>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</si>
  <si>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</si>
  <si>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</si>
  <si>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</si>
  <si>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</si>
  <si>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</si>
  <si>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</si>
  <si>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</si>
  <si>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</si>
  <si>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</si>
  <si>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</si>
  <si>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</si>
  <si>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</si>
  <si>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</si>
  <si>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</si>
  <si>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</si>
  <si>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</si>
  <si>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</si>
  <si>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</si>
  <si>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</si>
  <si>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</si>
  <si>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</si>
  <si>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</si>
  <si>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</si>
  <si>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</si>
  <si>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</si>
  <si>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</si>
  <si>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</si>
  <si>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</si>
  <si>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</si>
  <si>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</si>
  <si>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</si>
  <si>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</si>
  <si>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</si>
  <si>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</si>
  <si>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</si>
  <si>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</si>
  <si>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</si>
  <si>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</si>
  <si>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</si>
  <si>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</si>
  <si>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</si>
  <si>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</si>
  <si>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</si>
  <si>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</si>
  <si>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</si>
  <si>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</si>
  <si>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</si>
  <si>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</si>
  <si>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</si>
  <si>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</si>
  <si>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</si>
  <si>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</si>
  <si>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</si>
  <si>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</si>
  <si>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</si>
  <si>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</si>
  <si>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</si>
  <si>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</si>
  <si>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</si>
  <si>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</si>
  <si>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</si>
  <si>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</si>
  <si>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</si>
  <si>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</si>
  <si>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</si>
  <si>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</si>
  <si>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</si>
  <si>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</si>
  <si>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</si>
  <si>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</si>
  <si>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</si>
  <si>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</si>
  <si>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</si>
  <si>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</si>
  <si>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</si>
  <si>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</si>
  <si>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</si>
  <si>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</si>
  <si>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</si>
  <si>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</si>
  <si>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</si>
  <si>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</si>
  <si>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</si>
  <si>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</si>
  <si>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</si>
  <si>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</si>
  <si>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</si>
  <si>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</si>
  <si>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</si>
  <si>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</si>
  <si>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</si>
  <si>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</si>
  <si>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</si>
  <si>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</si>
  <si>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</si>
  <si>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</si>
  <si>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</si>
  <si>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</si>
  <si>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</si>
  <si>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</si>
  <si>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</si>
  <si>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</si>
  <si>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</si>
  <si>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</si>
  <si>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</si>
  <si>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</si>
  <si>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</si>
  <si>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</si>
  <si>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</si>
  <si>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</si>
  <si>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</si>
  <si>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</si>
  <si>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</si>
  <si>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</si>
  <si>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</si>
  <si>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</si>
  <si>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</si>
  <si>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</si>
  <si>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</si>
  <si>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</si>
  <si>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</si>
  <si>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</si>
  <si>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</si>
  <si>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</si>
  <si>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</si>
  <si>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</si>
  <si>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</si>
  <si>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</si>
  <si>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</si>
  <si>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</si>
  <si>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</si>
  <si>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</si>
  <si>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</si>
  <si>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</si>
  <si>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</si>
  <si>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</si>
  <si>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</si>
  <si>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</si>
  <si>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</si>
  <si>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</si>
  <si>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</si>
  <si>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</si>
  <si>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</si>
  <si>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</si>
  <si>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</si>
  <si>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</si>
  <si>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</si>
  <si>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</si>
  <si>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</si>
  <si>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</si>
  <si>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</si>
  <si>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</si>
  <si>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</si>
  <si>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</si>
  <si>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</si>
  <si>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</si>
  <si>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</si>
  <si>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</si>
  <si>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</si>
  <si>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</si>
  <si>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</si>
  <si>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</si>
  <si>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</si>
  <si>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</si>
  <si>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</si>
  <si>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</si>
  <si>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</si>
  <si>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</si>
  <si>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</si>
  <si>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</si>
  <si>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</si>
  <si>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</si>
  <si>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</si>
  <si>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</si>
  <si>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</si>
  <si>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</si>
  <si>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</si>
  <si>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</si>
  <si>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</si>
  <si>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</si>
  <si>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</si>
  <si>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</si>
  <si>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</si>
  <si>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</si>
  <si>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</si>
  <si>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</si>
  <si>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</si>
  <si>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</si>
  <si>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</si>
  <si>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</si>
  <si>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</si>
  <si>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</si>
  <si>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</si>
  <si>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</si>
  <si>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</si>
  <si>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</si>
  <si>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</si>
  <si>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</si>
  <si>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</si>
  <si>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</si>
  <si>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</si>
  <si>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</si>
  <si>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</si>
  <si>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</si>
  <si>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</si>
  <si>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</si>
  <si>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</si>
  <si>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</si>
  <si>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</si>
  <si>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</si>
  <si>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</si>
  <si>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</si>
  <si>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</si>
  <si>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</si>
  <si>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</si>
  <si>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</si>
  <si>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</si>
  <si>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</si>
  <si>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</si>
  <si>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</si>
  <si>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</si>
  <si>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</si>
  <si>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</si>
  <si>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</si>
  <si>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</si>
  <si>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</si>
  <si>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</si>
  <si>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</si>
  <si>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</si>
  <si>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</si>
  <si>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</si>
  <si>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</si>
  <si>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</si>
  <si>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</si>
  <si>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</si>
  <si>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</si>
  <si>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</si>
  <si>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</si>
  <si>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</si>
  <si>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</si>
  <si>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</si>
  <si>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</si>
  <si>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</si>
  <si>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</si>
  <si>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</si>
  <si>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</si>
  <si>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</si>
  <si>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</si>
  <si>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</si>
  <si>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</si>
  <si>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</si>
  <si>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</si>
  <si>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</si>
  <si>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</si>
  <si>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</si>
  <si>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</si>
  <si>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</si>
  <si>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</si>
  <si>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</si>
  <si>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</si>
  <si>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</si>
  <si>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</si>
  <si>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</si>
  <si>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</si>
  <si>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</si>
  <si>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</si>
  <si>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</si>
  <si>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</si>
  <si>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</si>
  <si>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</si>
  <si>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</si>
  <si>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</si>
  <si>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</si>
  <si>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</si>
  <si>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</si>
  <si>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</si>
  <si>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</si>
  <si>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</si>
  <si>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</si>
  <si>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</si>
  <si>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</si>
  <si>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</si>
  <si>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</si>
  <si>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</si>
  <si>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</si>
  <si>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</si>
  <si>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</si>
  <si>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</si>
  <si>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</si>
  <si>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</si>
  <si>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</si>
  <si>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</si>
  <si>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</si>
  <si>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</si>
  <si>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</si>
  <si>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</si>
  <si>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</si>
  <si>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</si>
  <si>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</si>
  <si>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</si>
  <si>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</si>
  <si>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</si>
  <si>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</si>
  <si>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</si>
  <si>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</si>
  <si>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</si>
  <si>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</si>
  <si>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</si>
  <si>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</si>
  <si>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</si>
  <si>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</si>
  <si>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</si>
  <si>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</si>
  <si>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</si>
  <si>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</si>
  <si>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</si>
  <si>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</si>
  <si>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</si>
  <si>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</si>
  <si>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</si>
  <si>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</si>
  <si>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</si>
  <si>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</si>
  <si>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</si>
  <si>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</si>
  <si>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</si>
  <si>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</si>
  <si>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</si>
  <si>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</si>
  <si>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</si>
  <si>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</si>
  <si>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</si>
  <si>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</si>
  <si>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</si>
  <si>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</si>
  <si>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</si>
  <si>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</si>
  <si>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</si>
  <si>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</si>
  <si>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</si>
  <si>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</si>
  <si>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</si>
  <si>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</si>
  <si>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</si>
  <si>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</si>
  <si>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</si>
  <si>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</si>
  <si>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</si>
  <si>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</si>
  <si>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</si>
  <si>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</si>
  <si>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</si>
  <si>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</si>
  <si>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</si>
  <si>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</si>
  <si>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</si>
  <si>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</si>
  <si>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</si>
  <si>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</si>
  <si>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</si>
  <si>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</si>
  <si>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</si>
  <si>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</si>
  <si>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</si>
  <si>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</si>
  <si>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</si>
  <si>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</si>
  <si>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</si>
  <si>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</si>
  <si>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</si>
  <si>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</si>
  <si>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</si>
  <si>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</si>
  <si>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</si>
  <si>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</si>
  <si>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</si>
  <si>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</si>
  <si>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</si>
  <si>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</si>
  <si>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</si>
  <si>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</si>
  <si>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</si>
  <si>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</si>
  <si>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</si>
  <si>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</si>
  <si>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</si>
  <si>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</si>
  <si>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</si>
  <si>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</si>
  <si>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</si>
  <si>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</si>
  <si>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</si>
  <si>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</si>
  <si>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</si>
  <si>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</si>
  <si>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</si>
  <si>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</si>
  <si>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</si>
  <si>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</si>
  <si>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</si>
  <si>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</si>
  <si>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</si>
  <si>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</si>
  <si>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</si>
  <si>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</si>
  <si>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</si>
  <si>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</si>
  <si>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</si>
  <si>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</si>
  <si>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</si>
  <si>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</si>
  <si>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</si>
  <si>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</si>
  <si>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</si>
  <si>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</si>
  <si>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</si>
  <si>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</si>
  <si>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</si>
  <si>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</si>
  <si>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</si>
  <si>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</si>
  <si>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</si>
  <si>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</si>
  <si>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</si>
  <si>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</si>
  <si>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</si>
  <si>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</si>
  <si>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</si>
  <si>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</si>
  <si>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</si>
  <si>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</si>
  <si>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</si>
  <si>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</si>
  <si>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</si>
  <si>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</si>
  <si>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</si>
  <si>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</si>
  <si>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</si>
  <si>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</si>
  <si>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</si>
  <si>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</si>
  <si>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</si>
  <si>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</si>
  <si>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</si>
  <si>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</si>
  <si>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</si>
  <si>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</si>
  <si>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</si>
  <si>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</si>
  <si>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</si>
  <si>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</si>
  <si>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</si>
  <si>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</si>
  <si>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</si>
  <si>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</si>
  <si>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</si>
  <si>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</si>
  <si>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</si>
  <si>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</si>
  <si>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</si>
  <si>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</si>
  <si>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</si>
  <si>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</si>
  <si>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</si>
  <si>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</si>
  <si>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</si>
  <si>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</si>
  <si>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</si>
  <si>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</si>
  <si>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</si>
  <si>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</si>
  <si>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</si>
  <si>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</si>
  <si>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</si>
  <si>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</si>
  <si>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</si>
  <si>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</si>
  <si>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</si>
  <si>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</si>
  <si>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</si>
  <si>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</si>
  <si>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</si>
  <si>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</si>
  <si>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</si>
  <si>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</si>
  <si>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</si>
  <si>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</si>
  <si>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</si>
  <si>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</si>
  <si>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</si>
  <si>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</si>
  <si>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</si>
  <si>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</si>
  <si>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</si>
  <si>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</si>
  <si>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</si>
  <si>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</si>
  <si>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</si>
  <si>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</si>
  <si>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</si>
  <si>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</si>
  <si>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</si>
  <si>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</si>
  <si>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</si>
  <si>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</si>
  <si>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</si>
  <si>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</si>
  <si>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</si>
  <si>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</si>
  <si>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</si>
  <si>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</si>
  <si>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</si>
  <si>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</si>
  <si>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</si>
  <si>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</si>
  <si>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</si>
  <si>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</si>
  <si>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</si>
  <si>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</si>
  <si>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</si>
  <si>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</si>
  <si>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</si>
  <si>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</si>
  <si>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</si>
  <si>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</si>
  <si>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</si>
  <si>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</si>
  <si>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</si>
  <si>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</si>
  <si>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</si>
  <si>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</si>
  <si>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</si>
  <si>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</si>
  <si>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</si>
  <si>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</si>
  <si>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</si>
  <si>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</si>
  <si>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</si>
  <si>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</si>
  <si>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</si>
  <si>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</si>
  <si>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</si>
  <si>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</si>
  <si>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</si>
  <si>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</si>
  <si>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</si>
  <si>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</si>
  <si>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</si>
  <si>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</si>
  <si>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</si>
  <si>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</si>
  <si>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</si>
  <si>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</si>
  <si>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</si>
  <si>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</si>
  <si>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</si>
  <si>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</si>
  <si>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</si>
  <si>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</si>
  <si>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</si>
  <si>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</si>
  <si>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</si>
  <si>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</si>
  <si>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</si>
  <si>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</si>
  <si>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</si>
  <si>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</si>
  <si>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</si>
  <si>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</si>
  <si>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</si>
  <si>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</si>
  <si>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</si>
  <si>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</si>
  <si>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</si>
  <si>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</si>
  <si>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</si>
  <si>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</si>
  <si>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</si>
  <si>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</si>
  <si>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</si>
  <si>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</si>
  <si>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</si>
  <si>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</si>
  <si>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</si>
  <si>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</si>
  <si>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</si>
  <si>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</si>
  <si>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</si>
  <si>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</si>
  <si>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</si>
  <si>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</si>
  <si>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</si>
  <si>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</si>
  <si>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</si>
  <si>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</si>
  <si>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</si>
  <si>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</si>
  <si>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</si>
  <si>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</si>
  <si>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</si>
  <si>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</si>
  <si>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</si>
  <si>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</si>
  <si>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</si>
  <si>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</si>
  <si>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</si>
  <si>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</si>
  <si>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</si>
  <si>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</si>
  <si>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</si>
  <si>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</si>
  <si>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</si>
  <si>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</si>
  <si>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</si>
  <si>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</si>
  <si>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</si>
  <si>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</si>
  <si>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</si>
  <si>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</si>
  <si>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</si>
  <si>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</si>
  <si>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</si>
  <si>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</si>
  <si>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</si>
  <si>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</si>
  <si>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</si>
  <si>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</si>
  <si>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</si>
  <si>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</si>
  <si>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</si>
  <si>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</si>
  <si>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</si>
  <si>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</si>
  <si>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</si>
  <si>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</si>
  <si>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</si>
  <si>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</si>
  <si>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</si>
  <si>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</si>
  <si>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</si>
  <si>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</si>
  <si>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</si>
  <si>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</si>
  <si>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</si>
  <si>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</si>
  <si>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</si>
  <si>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</si>
  <si>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</si>
  <si>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</si>
  <si>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</si>
  <si>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</si>
  <si>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</si>
  <si>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</si>
  <si>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</si>
  <si>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</si>
  <si>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</si>
  <si>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</si>
  <si>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</si>
  <si>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</si>
  <si>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</si>
  <si>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</si>
  <si>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</si>
  <si>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</si>
  <si>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</si>
  <si>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</si>
  <si>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</si>
  <si>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</si>
  <si>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</si>
  <si>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</si>
  <si>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</si>
  <si>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</si>
  <si>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</si>
  <si>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</si>
  <si>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</si>
  <si>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</si>
  <si>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</si>
  <si>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</si>
  <si>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</si>
  <si>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</si>
  <si>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</si>
  <si>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</si>
  <si>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</si>
  <si>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</si>
  <si>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</si>
  <si>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</si>
  <si>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</si>
  <si>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</si>
  <si>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</si>
  <si>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</si>
  <si>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</si>
  <si>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</si>
  <si>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</si>
  <si>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</si>
  <si>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</si>
  <si>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</si>
  <si>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</si>
  <si>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</si>
  <si>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</si>
  <si>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</si>
  <si>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</si>
  <si>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</si>
  <si>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</si>
  <si>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</si>
  <si>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</si>
  <si>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</si>
  <si>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</si>
  <si>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</si>
  <si>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</si>
  <si>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</si>
  <si>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</si>
  <si>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</si>
  <si>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</si>
  <si>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</si>
  <si>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</si>
  <si>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</si>
  <si>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</si>
  <si>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</si>
  <si>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</si>
  <si>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</si>
  <si>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</si>
  <si>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</si>
  <si>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</si>
  <si>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</si>
  <si>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</si>
  <si>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</si>
  <si>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</si>
  <si>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</si>
  <si>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</si>
  <si>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</si>
  <si>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</si>
  <si>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</si>
  <si>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</si>
  <si>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</si>
  <si>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</si>
  <si>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</si>
  <si>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</si>
  <si>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</si>
  <si>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</si>
  <si>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</si>
  <si>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</si>
  <si>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</si>
  <si>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</si>
  <si>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</si>
  <si>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</si>
  <si>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</si>
  <si>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</si>
  <si>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</si>
  <si>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</si>
  <si>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</si>
  <si>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</si>
  <si>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</si>
  <si>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</si>
  <si>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</si>
  <si>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</si>
  <si>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</si>
  <si>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</si>
  <si>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</si>
  <si>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</si>
  <si>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</si>
  <si>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</si>
  <si>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</si>
  <si>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</si>
  <si>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</si>
  <si>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</si>
  <si>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</si>
  <si>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</si>
  <si>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</si>
  <si>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</si>
  <si>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</si>
  <si>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</si>
  <si>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</si>
  <si>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</si>
  <si>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</si>
  <si>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</si>
  <si>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</si>
  <si>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</si>
  <si>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</si>
  <si>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</si>
  <si>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</si>
  <si>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</si>
  <si>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</si>
  <si>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</si>
  <si>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</si>
  <si>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</si>
  <si>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</si>
  <si>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</si>
  <si>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</si>
  <si>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</si>
  <si>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</si>
  <si>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</si>
  <si>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</si>
  <si>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</si>
  <si>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</si>
  <si>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</si>
  <si>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</si>
  <si>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</si>
  <si>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</si>
  <si>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</si>
  <si>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</si>
  <si>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</si>
  <si>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</si>
  <si>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</si>
  <si>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</si>
  <si>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</si>
  <si>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</si>
  <si>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</si>
  <si>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</si>
  <si>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</si>
  <si>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</si>
  <si>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</si>
  <si>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</si>
  <si>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</si>
  <si>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</si>
  <si>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</si>
  <si>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</si>
  <si>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</si>
  <si>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</si>
  <si>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</si>
  <si>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</si>
  <si>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</si>
  <si>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</si>
  <si>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</si>
  <si>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</si>
  <si>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</si>
  <si>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</si>
  <si>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</si>
  <si>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</si>
  <si>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</si>
  <si>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</si>
  <si>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</si>
  <si>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</si>
  <si>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</si>
  <si>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</si>
  <si>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</si>
  <si>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</si>
  <si>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</si>
  <si>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</si>
  <si>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</si>
  <si>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</si>
  <si>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</si>
  <si>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</si>
  <si>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</si>
  <si>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</si>
  <si>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</si>
  <si>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</si>
  <si>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</si>
  <si>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</si>
  <si>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</si>
  <si>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</si>
  <si>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</si>
  <si>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</si>
  <si>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</si>
  <si>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</si>
  <si>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</si>
  <si>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</si>
  <si>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</si>
  <si>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</si>
  <si>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</si>
  <si>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</si>
  <si>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</si>
  <si>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</si>
  <si>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</si>
  <si>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</si>
  <si>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</si>
  <si>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</si>
  <si>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</si>
  <si>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</si>
  <si>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</si>
  <si>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</si>
  <si>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</si>
  <si>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</si>
  <si>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</si>
  <si>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</si>
  <si>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</si>
  <si>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</si>
  <si>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</si>
  <si>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</si>
  <si>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</si>
  <si>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</si>
  <si>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</si>
  <si>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</si>
  <si>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</si>
  <si>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</si>
  <si>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</si>
  <si>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</si>
  <si>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</si>
  <si>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</si>
  <si>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</si>
  <si>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</si>
  <si>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</si>
  <si>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</si>
  <si>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</si>
  <si>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</si>
  <si>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</si>
  <si>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</si>
  <si>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</si>
  <si>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</si>
  <si>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</si>
  <si>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</si>
  <si>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</si>
  <si>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</si>
  <si>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</si>
  <si>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</si>
  <si>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</si>
  <si>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</si>
  <si>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</si>
  <si>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</si>
  <si>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</si>
  <si>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</si>
  <si>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</si>
  <si>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</si>
  <si>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</si>
  <si>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</si>
  <si>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</si>
  <si>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</si>
  <si>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</si>
  <si>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</si>
  <si>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</si>
  <si>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</si>
  <si>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</si>
  <si>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</si>
  <si>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</si>
  <si>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</si>
  <si>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</si>
  <si>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</si>
  <si>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</si>
  <si>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</si>
  <si>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</si>
  <si>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</si>
  <si>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</si>
  <si>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</si>
  <si>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</si>
  <si>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</si>
  <si>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</si>
  <si>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</si>
  <si>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</si>
  <si>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</si>
  <si>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</si>
  <si>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</si>
  <si>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</si>
  <si>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</si>
  <si>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</si>
  <si>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</si>
  <si>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</si>
  <si>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</si>
  <si>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</si>
  <si>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</si>
  <si>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</si>
  <si>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</si>
  <si>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</si>
  <si>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</si>
  <si>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</si>
  <si>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</si>
  <si>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</si>
  <si>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</si>
  <si>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</si>
  <si>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</si>
  <si>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</si>
  <si>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</si>
  <si>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</si>
  <si>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</si>
  <si>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</si>
  <si>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</si>
  <si>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</si>
  <si>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</si>
  <si>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</si>
  <si>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</si>
  <si>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</si>
  <si>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</si>
  <si>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</si>
  <si>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</si>
  <si>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</si>
  <si>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</si>
  <si>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</si>
  <si>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</si>
  <si>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</si>
  <si>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</si>
  <si>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</si>
  <si>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</si>
  <si>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</si>
  <si>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</si>
  <si>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</si>
  <si>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</si>
  <si>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</si>
  <si>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</si>
  <si>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</si>
  <si>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</si>
  <si>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</si>
  <si>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</si>
  <si>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</si>
  <si>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</si>
  <si>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</si>
  <si>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</si>
  <si>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</si>
  <si>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</si>
  <si>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</si>
  <si>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</si>
  <si>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</si>
  <si>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</si>
  <si>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</si>
  <si>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</si>
  <si>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</si>
  <si>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</si>
  <si>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</si>
  <si>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</si>
  <si>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</si>
  <si>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</si>
  <si>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</si>
  <si>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</si>
  <si>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</si>
  <si>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</si>
  <si>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</si>
  <si>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</si>
  <si>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</si>
  <si>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</si>
  <si>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</si>
  <si>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</si>
  <si>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</si>
  <si>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</si>
  <si>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</si>
  <si>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</si>
  <si>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</si>
  <si>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</si>
  <si>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</si>
  <si>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</si>
  <si>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</si>
  <si>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</si>
  <si>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</si>
  <si>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</si>
  <si>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</si>
  <si>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</si>
  <si>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</si>
  <si>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</si>
  <si>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</si>
  <si>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</si>
  <si>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</si>
  <si>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</si>
  <si>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</si>
  <si>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</si>
  <si>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</si>
  <si>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</si>
  <si>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</si>
  <si>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</si>
  <si>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</si>
  <si>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</si>
  <si>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</si>
  <si>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</si>
  <si>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</si>
  <si>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</si>
  <si>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</si>
  <si>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</si>
  <si>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</si>
  <si>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</si>
  <si>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</si>
  <si>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</si>
  <si>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</si>
  <si>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</si>
  <si>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</si>
  <si>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</si>
  <si>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</si>
  <si>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</si>
  <si>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</si>
  <si>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</si>
  <si>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</si>
  <si>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</si>
  <si>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</si>
  <si>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</si>
  <si>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</si>
  <si>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</si>
  <si>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</si>
  <si>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</si>
  <si>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</si>
  <si>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</si>
  <si>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</si>
  <si>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</si>
  <si>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</si>
  <si>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</si>
  <si>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</si>
  <si>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</si>
  <si>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</si>
  <si>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</si>
  <si>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</si>
  <si>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</si>
  <si>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</si>
  <si>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</si>
  <si>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</si>
  <si>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</si>
  <si>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</si>
  <si>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</si>
  <si>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</si>
  <si>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</si>
  <si>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</si>
  <si>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</si>
  <si>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</si>
  <si>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</si>
  <si>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</si>
  <si>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</si>
  <si>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</si>
  <si>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</si>
  <si>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</si>
  <si>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</si>
  <si>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</si>
  <si>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</si>
  <si>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</si>
  <si>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</si>
  <si>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</si>
  <si>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</si>
  <si>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</si>
  <si>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</si>
  <si>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</si>
  <si>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</si>
  <si>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</si>
  <si>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</si>
  <si>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</si>
  <si>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</si>
  <si>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</si>
  <si>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</si>
  <si>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</si>
  <si>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</si>
  <si>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</si>
  <si>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</si>
  <si>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</si>
  <si>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</si>
  <si>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</si>
  <si>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</si>
  <si>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</si>
  <si>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</si>
  <si>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</si>
  <si>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</si>
  <si>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</si>
  <si>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</si>
  <si>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</si>
  <si>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</si>
  <si>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</si>
  <si>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</si>
  <si>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</si>
  <si>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</si>
  <si>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</si>
  <si>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</si>
  <si>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</si>
  <si>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</si>
  <si>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</si>
  <si>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</si>
  <si>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</si>
  <si>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</si>
  <si>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</si>
  <si>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</si>
  <si>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</si>
  <si>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</si>
  <si>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</si>
  <si>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</si>
  <si>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</si>
  <si>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</si>
  <si>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</si>
  <si>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</si>
  <si>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</si>
  <si>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</si>
  <si>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</si>
  <si>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</si>
  <si>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</si>
  <si>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</si>
  <si>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</si>
  <si>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</si>
  <si>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</si>
  <si>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</si>
  <si>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</si>
  <si>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</si>
  <si>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</si>
  <si>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</si>
  <si>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</si>
  <si>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</si>
  <si>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</si>
  <si>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</si>
  <si>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</si>
  <si>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</si>
  <si>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</si>
  <si>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</si>
  <si>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</si>
  <si>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</si>
  <si>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</si>
  <si>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</si>
  <si>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</si>
  <si>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</si>
  <si>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</si>
  <si>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</si>
  <si>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</si>
  <si>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</si>
  <si>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</si>
  <si>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</si>
  <si>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</si>
  <si>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</si>
  <si>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</si>
  <si>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</si>
  <si>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</si>
  <si>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</si>
  <si>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</si>
  <si>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</si>
  <si>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</si>
  <si>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</si>
  <si>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</si>
  <si>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</si>
  <si>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</si>
  <si>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</si>
  <si>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</si>
  <si>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</si>
  <si>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</si>
  <si>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</si>
  <si>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</si>
  <si>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</si>
  <si>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</si>
  <si>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</si>
  <si>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</si>
  <si>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</si>
  <si>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</si>
  <si>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</si>
  <si>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</si>
  <si>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</si>
  <si>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</si>
  <si>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</si>
  <si>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</si>
  <si>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</si>
  <si>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</si>
  <si>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</si>
  <si>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</si>
  <si>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</si>
  <si>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</si>
  <si>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</si>
  <si>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</si>
  <si>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</si>
  <si>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</si>
  <si>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</si>
  <si>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</si>
  <si>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</si>
  <si>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</si>
  <si>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</si>
  <si>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</si>
  <si>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</si>
  <si>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</si>
  <si>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</si>
  <si>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</si>
  <si>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</si>
  <si>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</si>
  <si>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</si>
  <si>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</si>
  <si>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</si>
  <si>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</si>
  <si>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</si>
  <si>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</si>
  <si>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</si>
  <si>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</si>
  <si>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</si>
  <si>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</si>
  <si>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</si>
  <si>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</si>
  <si>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</si>
  <si>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</si>
  <si>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</si>
  <si>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</si>
  <si>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</si>
  <si>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</si>
  <si>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</si>
  <si>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</si>
  <si>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</si>
  <si>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</si>
  <si>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</si>
  <si>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</si>
  <si>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</si>
  <si>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</si>
  <si>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</si>
  <si>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</si>
  <si>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</si>
  <si>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</si>
  <si>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</si>
  <si>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</si>
  <si>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</si>
  <si>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</si>
  <si>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</si>
  <si>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</si>
  <si>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</si>
  <si>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</si>
  <si>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</si>
  <si>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</si>
  <si>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</si>
  <si>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</si>
  <si>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</si>
  <si>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</si>
  <si>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</si>
  <si>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</si>
  <si>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</si>
  <si>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</si>
  <si>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</si>
  <si>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</si>
  <si>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</si>
  <si>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</si>
  <si>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</si>
  <si>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</si>
  <si>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</si>
  <si>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</si>
  <si>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</si>
  <si>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</si>
  <si>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</si>
  <si>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</si>
  <si>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</si>
  <si>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</si>
  <si>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</si>
  <si>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</si>
  <si>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</si>
  <si>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</si>
  <si>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</si>
  <si>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</si>
  <si>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</si>
  <si>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</si>
  <si>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</si>
  <si>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</si>
  <si>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</si>
  <si>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</si>
  <si>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</si>
  <si>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</si>
  <si>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</si>
  <si>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</si>
  <si>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</si>
  <si>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</si>
  <si>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</si>
  <si>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</si>
  <si>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</si>
  <si>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</si>
  <si>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</si>
  <si>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</si>
  <si>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</si>
  <si>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</si>
  <si>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</si>
  <si>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</si>
  <si>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</si>
  <si>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</si>
  <si>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</si>
  <si>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</si>
  <si>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</si>
  <si>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</si>
  <si>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</si>
  <si>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</si>
  <si>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</si>
  <si>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</si>
  <si>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</si>
  <si>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</si>
  <si>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</si>
  <si>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</si>
  <si>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</si>
  <si>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</si>
  <si>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</si>
  <si>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</si>
  <si>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</si>
  <si>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</si>
  <si>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</si>
  <si>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</si>
  <si>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</si>
  <si>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</si>
  <si>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</si>
  <si>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</si>
  <si>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</si>
  <si>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</si>
  <si>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</si>
  <si>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</si>
  <si>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</si>
  <si>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</si>
  <si>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</si>
  <si>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</si>
  <si>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</si>
  <si>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</si>
  <si>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</si>
  <si>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</si>
  <si>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</si>
  <si>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</si>
  <si>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</si>
  <si>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</si>
  <si>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</si>
  <si>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</si>
  <si>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</si>
  <si>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</si>
  <si>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</si>
  <si>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</si>
  <si>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</si>
  <si>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</si>
  <si>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</si>
  <si>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</si>
  <si>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</si>
  <si>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</si>
  <si>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</si>
  <si>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</si>
  <si>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</si>
  <si>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</si>
  <si>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</si>
  <si>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</si>
  <si>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</si>
  <si>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</si>
  <si>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</si>
  <si>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</si>
  <si>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</si>
  <si>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</si>
  <si>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</si>
  <si>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</si>
  <si>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</si>
  <si>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</si>
  <si>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</si>
  <si>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</si>
  <si>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</si>
  <si>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</si>
  <si>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</si>
  <si>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</si>
  <si>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</si>
  <si>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</si>
  <si>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</si>
  <si>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</si>
  <si>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</si>
  <si>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</si>
  <si>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</si>
  <si>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</si>
  <si>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</si>
  <si>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</si>
  <si>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</si>
  <si>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</si>
  <si>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</si>
  <si>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</si>
  <si>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</si>
  <si>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</si>
  <si>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</si>
  <si>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</si>
  <si>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</si>
  <si>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</si>
  <si>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</si>
  <si>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</si>
  <si>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</si>
  <si>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</si>
  <si>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</si>
  <si>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</si>
  <si>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</si>
  <si>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</si>
  <si>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</si>
  <si>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</si>
  <si>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</si>
  <si>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</si>
  <si>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</si>
  <si>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</si>
  <si>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</si>
  <si>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</si>
  <si>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</si>
  <si>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</si>
  <si>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</si>
  <si>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</si>
  <si>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</si>
  <si>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</si>
  <si>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</si>
  <si>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</si>
  <si>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</si>
  <si>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</si>
  <si>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</si>
  <si>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</si>
  <si>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</si>
  <si>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</si>
  <si>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</si>
  <si>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</si>
  <si>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</si>
  <si>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</si>
  <si>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</si>
  <si>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</si>
  <si>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</si>
  <si>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</si>
  <si>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</si>
  <si>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</si>
  <si>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</si>
  <si>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</si>
  <si>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</si>
  <si>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</si>
  <si>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</si>
  <si>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</si>
  <si>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</si>
  <si>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</si>
  <si>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</si>
  <si>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</si>
  <si>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</si>
  <si>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</si>
  <si>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</si>
  <si>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</si>
  <si>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</si>
  <si>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</si>
  <si>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</si>
  <si>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</si>
  <si>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</si>
  <si>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</si>
  <si>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</si>
  <si>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</si>
  <si>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</si>
  <si>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</si>
  <si>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</si>
  <si>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</si>
  <si>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</si>
  <si>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</si>
  <si>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</si>
  <si>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</si>
  <si>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</si>
  <si>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</si>
  <si>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</si>
  <si>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</si>
  <si>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</si>
  <si>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</si>
  <si>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</si>
  <si>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</si>
  <si>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</si>
  <si>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</si>
  <si>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</si>
  <si>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</si>
  <si>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</si>
  <si>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</si>
  <si>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</si>
  <si>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</si>
  <si>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</si>
  <si>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</si>
  <si>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</si>
  <si>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</si>
  <si>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</si>
  <si>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</si>
  <si>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</si>
  <si>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</si>
  <si>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</si>
  <si>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</si>
  <si>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</si>
  <si>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</si>
  <si>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</si>
  <si>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</si>
  <si>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</si>
  <si>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</si>
  <si>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</si>
  <si>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</si>
  <si>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</si>
  <si>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</si>
  <si>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</si>
  <si>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</si>
  <si>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</si>
  <si>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</si>
  <si>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</si>
  <si>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</si>
  <si>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</si>
  <si>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</si>
  <si>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</si>
  <si>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</si>
  <si>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</si>
  <si>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</si>
  <si>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</si>
  <si>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</si>
  <si>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</si>
  <si>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</si>
  <si>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</si>
  <si>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</si>
  <si>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</si>
  <si>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</si>
  <si>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</si>
  <si>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</si>
  <si>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</si>
  <si>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</si>
  <si>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</si>
  <si>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</si>
  <si>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</si>
  <si>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</si>
  <si>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</si>
  <si>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</si>
  <si>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</si>
  <si>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</si>
  <si>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</si>
  <si>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</si>
  <si>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</si>
  <si>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</si>
  <si>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</si>
  <si>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</si>
  <si>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</si>
  <si>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</si>
  <si>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</si>
  <si>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</si>
  <si>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</si>
  <si>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</si>
  <si>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</si>
  <si>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</si>
  <si>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</si>
  <si>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</si>
  <si>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</si>
  <si>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</si>
  <si>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</si>
  <si>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</si>
  <si>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</si>
  <si>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</si>
  <si>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</si>
  <si>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</si>
  <si>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</si>
  <si>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</si>
  <si>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</si>
  <si>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</si>
  <si>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</si>
  <si>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</si>
  <si>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</si>
  <si>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</si>
  <si>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</si>
  <si>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</si>
  <si>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</si>
  <si>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</si>
  <si>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</si>
  <si>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</si>
  <si>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</si>
  <si>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</si>
  <si>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</si>
  <si>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</si>
  <si>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</si>
  <si>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</si>
  <si>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</si>
  <si>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</si>
  <si>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</si>
  <si>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</si>
  <si>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</si>
  <si>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</si>
  <si>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</si>
  <si>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</si>
  <si>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</si>
  <si>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</si>
  <si>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</si>
  <si>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</si>
  <si>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</si>
  <si>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</si>
  <si>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</si>
  <si>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</si>
  <si>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</si>
  <si>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</si>
  <si>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</si>
  <si>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</si>
  <si>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</si>
  <si>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</si>
  <si>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</si>
  <si>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</si>
  <si>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</si>
  <si>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</si>
  <si>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</si>
  <si>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</si>
  <si>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</si>
  <si>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</si>
  <si>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</si>
  <si>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</si>
  <si>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</si>
  <si>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</si>
  <si>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</si>
  <si>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</si>
  <si>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</si>
  <si>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</si>
  <si>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</si>
  <si>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</si>
  <si>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</si>
  <si>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</si>
  <si>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</si>
  <si>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</si>
  <si>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</si>
  <si>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</si>
  <si>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</si>
  <si>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</si>
  <si>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</si>
  <si>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</si>
  <si>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</si>
  <si>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</si>
  <si>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</si>
  <si>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</si>
  <si>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</si>
  <si>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</si>
  <si>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</si>
  <si>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</si>
  <si>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</si>
  <si>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</si>
  <si>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</si>
  <si>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</si>
  <si>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</si>
  <si>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</si>
  <si>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</si>
  <si>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</si>
  <si>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</si>
  <si>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</si>
  <si>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</si>
  <si>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</si>
  <si>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</si>
  <si>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</si>
  <si>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</si>
  <si>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</si>
  <si>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</si>
  <si>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</si>
  <si>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</si>
  <si>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</si>
  <si>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</si>
  <si>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</si>
  <si>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</si>
  <si>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</si>
  <si>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</si>
  <si>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</si>
  <si>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</si>
  <si>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</si>
  <si>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</si>
  <si>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</si>
  <si>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</si>
  <si>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</si>
  <si>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</si>
  <si>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</si>
  <si>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</si>
  <si>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</si>
  <si>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</si>
  <si>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</si>
  <si>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</si>
  <si>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</si>
  <si>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</si>
  <si>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</si>
  <si>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</si>
  <si>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</si>
  <si>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</si>
  <si>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</si>
  <si>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</si>
  <si>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</si>
  <si>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</si>
  <si>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</si>
  <si>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</si>
  <si>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</si>
  <si>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</si>
  <si>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</si>
  <si>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</si>
  <si>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</si>
  <si>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</si>
  <si>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</si>
  <si>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</si>
  <si>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</si>
  <si>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</si>
  <si>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</si>
  <si>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</si>
  <si>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</si>
  <si>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</si>
  <si>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</si>
  <si>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</si>
  <si>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</si>
  <si>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</si>
  <si>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</si>
  <si>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</si>
  <si>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</si>
  <si>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</si>
  <si>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</si>
  <si>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</si>
  <si>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</si>
  <si>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</si>
  <si>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</si>
  <si>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</si>
  <si>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</si>
  <si>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</si>
  <si>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</si>
  <si>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</si>
  <si>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</si>
  <si>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</si>
  <si>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</si>
  <si>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</si>
  <si>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</si>
  <si>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</si>
  <si>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</si>
  <si>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</si>
  <si>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</si>
  <si>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</si>
  <si>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</si>
  <si>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</si>
  <si>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</si>
  <si>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</si>
  <si>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</si>
  <si>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</si>
  <si>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</si>
  <si>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</si>
  <si>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</si>
  <si>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</si>
  <si>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</si>
  <si>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</si>
  <si>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</si>
  <si>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</si>
  <si>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</si>
  <si>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</si>
  <si>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</si>
  <si>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</si>
  <si>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</si>
  <si>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</si>
  <si>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</si>
  <si>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</si>
  <si>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</si>
  <si>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</si>
  <si>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</si>
  <si>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</si>
  <si>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</si>
  <si>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</si>
  <si>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</si>
  <si>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</si>
  <si>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</si>
  <si>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</si>
  <si>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</si>
  <si>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</si>
  <si>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</si>
  <si>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</si>
  <si>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</si>
  <si>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</si>
  <si>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</si>
  <si>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</si>
  <si>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</si>
  <si>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</si>
  <si>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</si>
  <si>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</si>
  <si>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</si>
  <si>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</si>
  <si>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</si>
  <si>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</si>
  <si>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</si>
  <si>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</si>
  <si>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</si>
  <si>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</si>
  <si>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</si>
  <si>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</si>
  <si>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</si>
  <si>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</si>
  <si>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</si>
  <si>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</si>
  <si>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</si>
  <si>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</si>
  <si>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</si>
  <si>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</si>
  <si>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</si>
  <si>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</si>
  <si>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</si>
  <si>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</si>
  <si>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</si>
  <si>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</si>
  <si>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</si>
  <si>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</si>
  <si>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</si>
  <si>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</si>
  <si>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</si>
  <si>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</si>
  <si>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</si>
  <si>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</si>
  <si>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</si>
  <si>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</si>
  <si>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</si>
  <si>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</si>
  <si>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</si>
  <si>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</si>
  <si>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</si>
  <si>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</si>
  <si>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</si>
  <si>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</si>
  <si>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</si>
  <si>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</si>
  <si>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</si>
  <si>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</si>
  <si>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</si>
  <si>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</si>
  <si>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</si>
  <si>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</si>
  <si>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</si>
  <si>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</si>
  <si>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</si>
  <si>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</si>
  <si>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</si>
  <si>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</si>
  <si>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</si>
  <si>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</si>
  <si>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</si>
  <si>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</si>
  <si>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</si>
  <si>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</si>
  <si>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</si>
  <si>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</si>
  <si>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</si>
  <si>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</si>
  <si>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</si>
  <si>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</si>
  <si>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</si>
  <si>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</si>
  <si>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</si>
  <si>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</si>
  <si>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</si>
  <si>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</si>
  <si>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</si>
  <si>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</si>
  <si>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</si>
  <si>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</si>
  <si>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</si>
  <si>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</si>
  <si>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</si>
  <si>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</si>
  <si>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</si>
  <si>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</si>
  <si>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</si>
  <si>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</si>
  <si>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</si>
  <si>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</si>
  <si>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</si>
  <si>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</si>
  <si>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</si>
  <si>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</si>
  <si>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</si>
  <si>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</si>
  <si>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</si>
  <si>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</si>
  <si>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</si>
  <si>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</si>
  <si>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</si>
  <si>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</si>
  <si>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</si>
  <si>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</si>
  <si>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</si>
  <si>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</si>
  <si>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</si>
  <si>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</si>
  <si>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</si>
  <si>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</si>
  <si>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</si>
  <si>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</si>
  <si>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</si>
  <si>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</si>
  <si>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</si>
  <si>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</si>
  <si>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</si>
  <si>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</si>
  <si>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</si>
  <si>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</si>
  <si>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</si>
  <si>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</si>
  <si>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</si>
  <si>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</si>
  <si>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</si>
  <si>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</si>
  <si>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</si>
  <si>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</si>
  <si>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</si>
  <si>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</si>
  <si>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</si>
  <si>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</si>
  <si>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</si>
  <si>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</si>
  <si>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</si>
  <si>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</si>
  <si>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</si>
  <si>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</si>
  <si>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</si>
  <si>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</si>
  <si>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</si>
  <si>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</si>
  <si>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</si>
  <si>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</si>
  <si>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</si>
  <si>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</si>
  <si>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</si>
  <si>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</si>
  <si>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</si>
  <si>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</si>
  <si>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</si>
  <si>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</si>
  <si>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</si>
  <si>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</si>
  <si>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</si>
  <si>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</si>
  <si>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</si>
  <si>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</si>
  <si>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</si>
  <si>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</si>
  <si>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</si>
  <si>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</si>
  <si>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</si>
  <si>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</si>
  <si>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</si>
  <si>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</si>
  <si>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</si>
  <si>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</si>
  <si>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</si>
  <si>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</si>
  <si>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</si>
  <si>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</si>
  <si>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</si>
  <si>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</si>
  <si>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</si>
  <si>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</si>
  <si>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</si>
  <si>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</si>
  <si>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</si>
  <si>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</si>
  <si>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</si>
  <si>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</si>
  <si>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</si>
  <si>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</si>
  <si>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</si>
  <si>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</si>
  <si>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</si>
  <si>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</si>
  <si>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</si>
  <si>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</si>
  <si>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</si>
  <si>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</si>
  <si>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</si>
  <si>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</si>
  <si>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</si>
  <si>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</si>
  <si>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</si>
  <si>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</si>
  <si>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</si>
  <si>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</si>
  <si>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</si>
  <si>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</si>
  <si>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</si>
  <si>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</si>
  <si>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</si>
  <si>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</si>
  <si>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</si>
  <si>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</si>
  <si>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</si>
  <si>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</si>
  <si>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</si>
  <si>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</si>
  <si>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</si>
  <si>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</si>
  <si>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</si>
  <si>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</si>
  <si>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</si>
  <si>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</si>
  <si>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</si>
  <si>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</si>
  <si>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</si>
  <si>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</si>
  <si>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</si>
  <si>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</si>
  <si>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</si>
  <si>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</si>
  <si>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</si>
  <si>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</si>
  <si>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</si>
  <si>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</si>
  <si>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</si>
  <si>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</si>
  <si>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</si>
  <si>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</si>
  <si>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</si>
  <si>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</si>
  <si>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</si>
  <si>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</si>
  <si>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</si>
  <si>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</si>
  <si>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</si>
  <si>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</si>
  <si>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</si>
  <si>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</si>
  <si>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</si>
  <si>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</si>
  <si>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</si>
  <si>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</si>
  <si>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</si>
  <si>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</si>
  <si>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</si>
  <si>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</si>
  <si>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</si>
  <si>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</si>
  <si>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</si>
  <si>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</si>
  <si>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</si>
  <si>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</si>
  <si>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</si>
  <si>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</si>
  <si>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</si>
  <si>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</si>
  <si>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</si>
  <si>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</si>
  <si>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</si>
  <si>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</si>
  <si>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</si>
  <si>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</si>
  <si>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</si>
  <si>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</si>
  <si>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</si>
  <si>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</si>
  <si>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</si>
  <si>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</si>
  <si>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</si>
  <si>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</si>
  <si>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</si>
  <si>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</si>
  <si>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</si>
  <si>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</si>
  <si>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</si>
  <si>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</si>
  <si>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</si>
  <si>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</si>
  <si>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</si>
  <si>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</si>
  <si>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</si>
  <si>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</si>
  <si>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</si>
  <si>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</si>
  <si>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</si>
  <si>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</si>
  <si>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</si>
  <si>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</si>
  <si>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</si>
  <si>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</si>
  <si>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</si>
  <si>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</si>
  <si>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</si>
  <si>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</si>
  <si>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</si>
  <si>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</si>
  <si>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</si>
  <si>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</si>
  <si>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</si>
  <si>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</si>
  <si>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</si>
  <si>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</si>
  <si>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</si>
  <si>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</si>
  <si>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</si>
  <si>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</si>
  <si>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</si>
  <si>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</si>
  <si>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</si>
  <si>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</si>
  <si>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</si>
  <si>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</si>
  <si>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</si>
  <si>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</si>
  <si>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</si>
  <si>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</si>
  <si>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</si>
  <si>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</si>
  <si>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</si>
  <si>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</si>
  <si>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</si>
  <si>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</si>
  <si>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</si>
  <si>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</si>
  <si>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</si>
  <si>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</si>
  <si>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</si>
  <si>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</si>
  <si>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</si>
  <si>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</si>
  <si>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</si>
  <si>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</si>
  <si>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</si>
  <si>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</si>
  <si>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</si>
  <si>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</si>
  <si>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</si>
  <si>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</si>
  <si>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</si>
  <si>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</si>
  <si>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</si>
  <si>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</si>
  <si>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</si>
  <si>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</si>
  <si>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</si>
  <si>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</si>
  <si>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</si>
  <si>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</si>
  <si>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</si>
  <si>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</si>
  <si>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</si>
  <si>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</si>
  <si>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</si>
  <si>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</si>
  <si>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</si>
  <si>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</si>
  <si>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</si>
  <si>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</si>
  <si>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</si>
  <si>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</si>
  <si>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</si>
  <si>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</si>
  <si>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</si>
  <si>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</si>
  <si>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</si>
  <si>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</si>
  <si>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</si>
  <si>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</si>
  <si>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</si>
  <si>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</si>
  <si>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</si>
  <si>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</si>
  <si>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</si>
  <si>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</si>
  <si>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</si>
  <si>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</si>
  <si>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</si>
  <si>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</si>
  <si>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</si>
  <si>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</si>
  <si>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</si>
  <si>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</si>
  <si>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</si>
  <si>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</si>
  <si>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</si>
  <si>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</si>
  <si>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</si>
  <si>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</si>
  <si>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</si>
  <si>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</si>
  <si>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</si>
  <si>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</si>
  <si>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</si>
  <si>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</si>
  <si>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</si>
  <si>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</si>
  <si>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</si>
  <si>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</si>
  <si>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</si>
  <si>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</si>
  <si>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</si>
  <si>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</si>
  <si>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</si>
  <si>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</si>
  <si>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</si>
  <si>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</si>
  <si>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</si>
  <si>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</si>
  <si>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</si>
  <si>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</si>
  <si>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</si>
  <si>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</si>
  <si>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</si>
  <si>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</si>
  <si>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</si>
  <si>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</si>
  <si>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</si>
  <si>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</si>
  <si>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</si>
  <si>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</si>
  <si>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</si>
  <si>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</si>
  <si>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</si>
  <si>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</si>
  <si>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</si>
  <si>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</si>
  <si>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</si>
  <si>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</si>
  <si>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</si>
  <si>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</si>
  <si>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</si>
  <si>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</si>
  <si>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</si>
  <si>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</si>
  <si>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</si>
  <si>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</si>
  <si>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</si>
  <si>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</si>
  <si>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</si>
  <si>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</si>
  <si>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</si>
  <si>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</si>
  <si>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</si>
  <si>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</si>
  <si>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</si>
  <si>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</si>
  <si>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</si>
  <si>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</si>
  <si>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</si>
  <si>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</si>
  <si>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</si>
  <si>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</si>
  <si>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</si>
  <si>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</si>
  <si>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</si>
  <si>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</si>
  <si>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</si>
  <si>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</si>
  <si>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</si>
  <si>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</si>
  <si>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</si>
  <si>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</si>
  <si>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</si>
  <si>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</si>
  <si>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</si>
  <si>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</si>
  <si>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</si>
  <si>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</si>
  <si>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</si>
  <si>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</si>
  <si>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</si>
  <si>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</si>
  <si>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</si>
  <si>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</si>
  <si>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</si>
  <si>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</si>
  <si>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</si>
  <si>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</si>
  <si>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</si>
  <si>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</si>
  <si>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</si>
  <si>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</si>
  <si>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</si>
  <si>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</si>
  <si>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</si>
  <si>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</si>
  <si>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</si>
  <si>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</si>
  <si>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</si>
  <si>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</si>
  <si>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</si>
  <si>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</si>
  <si>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</si>
  <si>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</si>
  <si>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</si>
  <si>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</si>
  <si>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</si>
  <si>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</si>
  <si>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</si>
  <si>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</si>
  <si>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</si>
  <si>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</si>
  <si>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</si>
  <si>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</si>
  <si>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</si>
  <si>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</si>
  <si>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</si>
  <si>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</si>
  <si>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</si>
  <si>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</si>
  <si>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</si>
  <si>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</si>
  <si>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</si>
  <si>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</si>
  <si>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</si>
  <si>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</si>
  <si>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</si>
  <si>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</si>
  <si>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</si>
  <si>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</si>
  <si>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</si>
  <si>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</si>
  <si>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</si>
  <si>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</si>
  <si>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</si>
  <si>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</si>
  <si>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</si>
  <si>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</si>
  <si>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</si>
  <si>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</si>
  <si>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</si>
  <si>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</si>
  <si>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</si>
  <si>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</si>
  <si>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</si>
  <si>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</si>
  <si>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</si>
  <si>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</si>
  <si>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</si>
  <si>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</si>
  <si>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</si>
  <si>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</si>
  <si>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</si>
  <si>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</si>
  <si>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</si>
  <si>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</si>
  <si>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</si>
  <si>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</si>
  <si>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</si>
  <si>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</si>
  <si>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</si>
  <si>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</si>
  <si>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</si>
  <si>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</si>
  <si>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</si>
  <si>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</si>
  <si>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</si>
  <si>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</si>
  <si>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</si>
  <si>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</si>
  <si>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</si>
  <si>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</si>
  <si>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</si>
  <si>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</si>
  <si>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</si>
  <si>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</si>
  <si>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</si>
  <si>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</si>
  <si>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</si>
  <si>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</si>
  <si>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</si>
  <si>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</si>
  <si>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</si>
  <si>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</si>
  <si>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</si>
  <si>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</si>
  <si>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</si>
  <si>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</si>
  <si>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</si>
  <si>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</si>
  <si>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</si>
  <si>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</si>
  <si>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</si>
  <si>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</si>
  <si>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</si>
  <si>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</si>
  <si>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</si>
  <si>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</si>
  <si>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</si>
  <si>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</si>
  <si>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</si>
  <si>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</si>
  <si>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</si>
  <si>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</si>
  <si>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</si>
  <si>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</si>
  <si>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</si>
  <si>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</si>
  <si>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</si>
  <si>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</si>
  <si>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</si>
  <si>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</si>
  <si>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</si>
  <si>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</si>
  <si>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</si>
  <si>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</si>
  <si>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</si>
  <si>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</si>
  <si>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</si>
  <si>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</si>
  <si>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</si>
  <si>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</si>
  <si>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</si>
  <si>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</si>
  <si>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</si>
  <si>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</si>
  <si>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</si>
  <si>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</si>
  <si>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</si>
  <si>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</si>
  <si>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</si>
  <si>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</si>
  <si>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</si>
  <si>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</si>
  <si>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</si>
  <si>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</si>
  <si>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</si>
  <si>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</si>
  <si>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</si>
  <si>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</si>
  <si>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</si>
  <si>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</si>
  <si>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</si>
  <si>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</si>
  <si>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</si>
  <si>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</si>
  <si>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</si>
  <si>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</si>
  <si>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</si>
  <si>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</si>
  <si>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</si>
  <si>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</si>
  <si>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</si>
  <si>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</si>
  <si>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</si>
  <si>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</si>
  <si>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</si>
  <si>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</si>
  <si>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</si>
  <si>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</si>
  <si>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</si>
  <si>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</si>
  <si>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</si>
  <si>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</si>
  <si>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</si>
  <si>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</si>
  <si>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</si>
  <si>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</si>
  <si>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</si>
  <si>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</si>
  <si>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</si>
  <si>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</si>
  <si>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</si>
  <si>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</si>
  <si>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</si>
  <si>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</si>
  <si>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</si>
  <si>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</si>
  <si>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</si>
  <si>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</si>
  <si>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</si>
  <si>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</si>
  <si>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</si>
  <si>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</si>
  <si>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</si>
  <si>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</si>
  <si>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</si>
  <si>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</si>
  <si>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</si>
  <si>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</si>
  <si>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</si>
  <si>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</si>
  <si>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</si>
  <si>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</si>
  <si>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</si>
  <si>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</si>
  <si>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</si>
  <si>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</si>
  <si>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</si>
  <si>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</si>
  <si>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</si>
  <si>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</si>
  <si>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</si>
  <si>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</si>
  <si>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</si>
  <si>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</si>
  <si>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</si>
  <si>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</si>
  <si>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</si>
  <si>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</si>
  <si>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</si>
  <si>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</si>
  <si>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</si>
  <si>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</si>
  <si>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</si>
  <si>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</si>
  <si>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</si>
  <si>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</si>
  <si>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</si>
  <si>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</si>
  <si>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</si>
  <si>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</si>
  <si>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</si>
  <si>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</si>
  <si>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</si>
  <si>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</si>
  <si>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</si>
  <si>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</si>
  <si>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</si>
  <si>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</si>
  <si>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</si>
  <si>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</si>
  <si>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</si>
  <si>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</si>
  <si>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</si>
  <si>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</si>
  <si>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</si>
  <si>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</si>
  <si>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</si>
  <si>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</si>
  <si>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</si>
  <si>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</si>
  <si>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</si>
  <si>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</si>
  <si>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</si>
  <si>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</si>
  <si>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</si>
  <si>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</si>
  <si>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</si>
  <si>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</si>
  <si>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</si>
  <si>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</si>
  <si>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</si>
  <si>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</si>
  <si>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</si>
  <si>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</si>
  <si>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</si>
  <si>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</si>
  <si>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</si>
  <si>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</si>
  <si>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</si>
  <si>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</si>
  <si>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</si>
  <si>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</si>
  <si>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</si>
  <si>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</si>
  <si>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</si>
  <si>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</si>
  <si>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</si>
  <si>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</si>
  <si>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</si>
  <si>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</si>
  <si>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</si>
  <si>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</si>
  <si>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</si>
  <si>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</si>
  <si>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</si>
  <si>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</si>
  <si>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</si>
  <si>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</si>
  <si>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</si>
  <si>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</si>
  <si>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</si>
  <si>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</si>
  <si>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</si>
  <si>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</si>
  <si>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</si>
  <si>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</si>
  <si>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</si>
  <si>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</si>
  <si>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</si>
  <si>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</si>
  <si>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</si>
  <si>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</si>
  <si>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</si>
  <si>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</si>
  <si>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</si>
  <si>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</si>
  <si>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</si>
  <si>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</si>
  <si>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</si>
  <si>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</si>
  <si>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</si>
  <si>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</si>
  <si>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</si>
  <si>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</si>
  <si>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</si>
  <si>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</si>
  <si>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</si>
  <si>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</si>
  <si>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</si>
  <si>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</si>
  <si>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</si>
  <si>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</si>
  <si>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</si>
  <si>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</si>
  <si>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</si>
  <si>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</si>
  <si>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</si>
  <si>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</si>
  <si>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</si>
  <si>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</si>
  <si>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</si>
  <si>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</si>
  <si>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</si>
  <si>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</si>
  <si>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</si>
  <si>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</si>
  <si>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</si>
  <si>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</si>
  <si>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</si>
  <si>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</si>
  <si>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</si>
  <si>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</si>
  <si>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</si>
  <si>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</si>
  <si>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</si>
  <si>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</si>
  <si>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</si>
  <si>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</si>
  <si>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</si>
  <si>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</si>
  <si>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</si>
  <si>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</si>
  <si>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</si>
  <si>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</si>
  <si>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</si>
  <si>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</si>
  <si>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</si>
  <si>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</si>
  <si>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</si>
  <si>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</si>
  <si>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</si>
  <si>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</si>
  <si>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</si>
  <si>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</si>
  <si>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</si>
  <si>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</si>
  <si>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</si>
  <si>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</si>
  <si>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</si>
  <si>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</si>
  <si>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</si>
  <si>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</si>
  <si>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</si>
  <si>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</si>
  <si>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</si>
  <si>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</si>
  <si>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</si>
  <si>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</si>
  <si>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</si>
  <si>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</si>
  <si>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</si>
  <si>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</si>
  <si>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</si>
  <si>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</si>
  <si>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</si>
  <si>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</si>
  <si>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</si>
  <si>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</si>
  <si>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</si>
  <si>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</si>
  <si>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</si>
  <si>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</si>
  <si>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</si>
  <si>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</si>
  <si>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</si>
  <si>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</si>
  <si>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</si>
  <si>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</si>
  <si>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</si>
  <si>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</si>
  <si>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</si>
  <si>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</si>
  <si>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</si>
  <si>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</si>
  <si>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</si>
  <si>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</si>
  <si>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</si>
  <si>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</si>
  <si>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</si>
  <si>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</si>
  <si>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</si>
  <si>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</si>
  <si>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</si>
  <si>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</si>
  <si>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</si>
  <si>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</si>
  <si>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</si>
  <si>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</si>
  <si>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</si>
  <si>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</si>
  <si>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</si>
  <si>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</si>
  <si>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</si>
  <si>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</si>
  <si>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</si>
  <si>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</si>
  <si>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</si>
  <si>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</si>
  <si>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</si>
  <si>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</si>
  <si>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</si>
  <si>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</si>
  <si>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</si>
  <si>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</si>
  <si>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</si>
  <si>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</si>
  <si>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</si>
  <si>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</si>
  <si>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</si>
  <si>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</si>
  <si>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</si>
  <si>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</si>
  <si>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</si>
  <si>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</si>
  <si>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</si>
  <si>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</si>
  <si>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</si>
  <si>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</si>
  <si>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</si>
  <si>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</si>
  <si>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</si>
  <si>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</si>
  <si>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</si>
  <si>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</si>
  <si>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</si>
  <si>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</si>
  <si>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</si>
  <si>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</si>
  <si>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</si>
  <si>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</si>
  <si>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</si>
  <si>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</si>
  <si>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</si>
  <si>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</si>
  <si>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</si>
  <si>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</si>
  <si>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</si>
  <si>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</si>
  <si>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</si>
  <si>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</si>
  <si>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</si>
  <si>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</si>
  <si>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</si>
  <si>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</si>
  <si>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</si>
  <si>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</si>
  <si>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</si>
  <si>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</si>
  <si>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</si>
  <si>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</si>
  <si>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</si>
  <si>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</si>
  <si>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</si>
  <si>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</si>
  <si>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</si>
  <si>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</si>
  <si>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</si>
  <si>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</si>
  <si>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</si>
  <si>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</si>
  <si>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</si>
  <si>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</si>
  <si>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</si>
  <si>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</si>
  <si>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</si>
  <si>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</si>
  <si>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</si>
  <si>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</si>
  <si>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</si>
  <si>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</si>
  <si>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</si>
  <si>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</si>
  <si>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</si>
  <si>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</si>
  <si>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</si>
  <si>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</si>
  <si>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</si>
  <si>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</si>
  <si>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</si>
  <si>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</si>
  <si>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</si>
  <si>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</si>
  <si>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</si>
  <si>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</si>
  <si>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</si>
  <si>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</si>
  <si>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</si>
  <si>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</si>
  <si>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</si>
  <si>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</si>
  <si>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</si>
  <si>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</si>
  <si>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</si>
  <si>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</si>
  <si>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</si>
  <si>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</si>
  <si>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</si>
  <si>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</si>
  <si>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</si>
  <si>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</si>
  <si>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</si>
  <si>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</si>
  <si>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</si>
  <si>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</si>
  <si>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</si>
  <si>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</si>
  <si>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</si>
  <si>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</si>
  <si>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</si>
  <si>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</si>
  <si>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</si>
  <si>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</si>
  <si>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</si>
  <si>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</si>
  <si>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</si>
  <si>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</si>
  <si>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</si>
  <si>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</si>
  <si>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</si>
  <si>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</si>
  <si>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</si>
  <si>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</si>
  <si>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</si>
  <si>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</si>
  <si>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</si>
  <si>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</si>
  <si>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</si>
  <si>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</si>
  <si>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</si>
  <si>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</si>
  <si>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</si>
  <si>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</si>
  <si>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</si>
  <si>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</si>
  <si>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</si>
  <si>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</si>
  <si>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</si>
  <si>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</si>
  <si>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</si>
  <si>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</si>
  <si>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</si>
  <si>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</si>
  <si>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</si>
  <si>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</si>
  <si>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</si>
  <si>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</si>
  <si>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</si>
  <si>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</si>
  <si>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</si>
  <si>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</si>
  <si>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</si>
  <si>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</si>
  <si>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</si>
  <si>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</si>
  <si>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</si>
  <si>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</si>
  <si>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</si>
  <si>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</si>
  <si>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</si>
  <si>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</si>
  <si>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</si>
  <si>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</si>
  <si>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</si>
  <si>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</si>
  <si>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</si>
  <si>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</si>
  <si>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</si>
  <si>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</si>
  <si>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</si>
  <si>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</si>
  <si>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</si>
  <si>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</si>
  <si>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</si>
  <si>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</si>
  <si>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</si>
  <si>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</si>
  <si>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</si>
  <si>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</si>
  <si>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</si>
  <si>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</si>
  <si>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</si>
  <si>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</si>
  <si>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</si>
  <si>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</si>
  <si>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</si>
  <si>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</si>
  <si>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</si>
  <si>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</si>
  <si>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</si>
  <si>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</si>
  <si>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</si>
  <si>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</si>
  <si>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</si>
  <si>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</si>
  <si>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</si>
  <si>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</si>
  <si>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</si>
  <si>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</si>
  <si>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</si>
  <si>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</si>
  <si>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</si>
  <si>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</si>
  <si>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</si>
  <si>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</si>
  <si>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</si>
  <si>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</si>
  <si>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</si>
  <si>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</si>
  <si>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</si>
  <si>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</si>
  <si>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</si>
  <si>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</si>
  <si>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</si>
  <si>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</si>
  <si>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</si>
  <si>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</si>
  <si>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</si>
  <si>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</si>
  <si>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</si>
  <si>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</si>
  <si>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</si>
  <si>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</si>
  <si>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</si>
  <si>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</si>
  <si>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</si>
  <si>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</si>
  <si>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</si>
  <si>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</si>
  <si>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</si>
  <si>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</si>
  <si>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</si>
  <si>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</si>
  <si>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</si>
  <si>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</si>
  <si>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</si>
  <si>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</si>
  <si>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</si>
  <si>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</si>
  <si>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</si>
  <si>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</si>
  <si>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</si>
  <si>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</si>
  <si>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</si>
  <si>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</si>
  <si>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</si>
  <si>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</si>
  <si>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</si>
  <si>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</si>
  <si>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</si>
  <si>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</si>
  <si>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</si>
  <si>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</si>
  <si>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</si>
  <si>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</si>
  <si>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</si>
  <si>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</si>
  <si>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</si>
  <si>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</si>
  <si>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</si>
  <si>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</si>
  <si>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</si>
  <si>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</si>
  <si>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</si>
  <si>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</si>
  <si>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</si>
  <si>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</si>
  <si>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</si>
  <si>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</si>
  <si>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</si>
  <si>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</si>
  <si>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</si>
  <si>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</si>
  <si>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</si>
  <si>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</si>
  <si>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</si>
  <si>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</si>
  <si>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</si>
  <si>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</si>
  <si>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</si>
  <si>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</si>
  <si>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</si>
  <si>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</si>
  <si>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</si>
  <si>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</si>
  <si>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</si>
  <si>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</si>
  <si>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</si>
  <si>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</si>
  <si>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</si>
  <si>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</si>
  <si>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</si>
  <si>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</si>
  <si>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</si>
  <si>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</si>
  <si>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</si>
  <si>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</si>
  <si>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</si>
  <si>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</si>
  <si>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</si>
  <si>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</si>
  <si>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</si>
  <si>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</si>
  <si>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</si>
  <si>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</si>
  <si>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</si>
  <si>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</si>
  <si>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</si>
  <si>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</si>
  <si>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</si>
  <si>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</si>
  <si>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</si>
  <si>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</si>
  <si>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</si>
  <si>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</si>
  <si>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</si>
  <si>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</si>
  <si>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</si>
  <si>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</si>
  <si>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</si>
  <si>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</si>
  <si>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</si>
  <si>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</si>
  <si>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</si>
  <si>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</si>
  <si>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</si>
  <si>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</si>
  <si>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</si>
  <si>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</si>
  <si>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</si>
  <si>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</si>
  <si>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</si>
  <si>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</si>
  <si>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</si>
  <si>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</si>
  <si>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</si>
  <si>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</si>
  <si>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</si>
  <si>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</si>
  <si>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</si>
  <si>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</si>
  <si>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</si>
  <si>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</si>
  <si>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</si>
  <si>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</si>
  <si>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</si>
  <si>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</si>
  <si>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</si>
  <si>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</si>
  <si>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</si>
  <si>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</si>
  <si>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</si>
  <si>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</si>
  <si>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</si>
  <si>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</si>
  <si>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</si>
  <si>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</si>
  <si>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</si>
  <si>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</si>
  <si>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</si>
  <si>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</si>
  <si>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</si>
  <si>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</si>
  <si>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</si>
  <si>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</si>
  <si>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</si>
  <si>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</si>
  <si>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</si>
  <si>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</si>
  <si>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</si>
  <si>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</si>
  <si>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</si>
  <si>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</si>
  <si>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</si>
  <si>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</si>
  <si>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</si>
  <si>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</si>
  <si>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</si>
  <si>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</si>
  <si>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</si>
  <si>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</si>
  <si>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</si>
  <si>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</si>
  <si>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</si>
  <si>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</si>
  <si>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</si>
  <si>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</si>
  <si>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</si>
  <si>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</si>
  <si>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</si>
  <si>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</si>
  <si>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</si>
  <si>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</si>
  <si>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</si>
  <si>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</si>
  <si>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</si>
  <si>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</si>
  <si>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</si>
  <si>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</si>
  <si>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</si>
  <si>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</si>
  <si>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</si>
  <si>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</si>
  <si>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</si>
  <si>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</si>
  <si>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</si>
  <si>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</si>
  <si>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</si>
  <si>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</si>
  <si>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</si>
  <si>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</si>
  <si>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</si>
  <si>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</si>
  <si>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</si>
  <si>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</si>
  <si>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</si>
  <si>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</si>
  <si>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</si>
  <si>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</si>
  <si>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</si>
  <si>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</si>
  <si>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</si>
  <si>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</si>
  <si>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</si>
  <si>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</si>
  <si>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</si>
  <si>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</si>
  <si>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</si>
  <si>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</si>
  <si>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</si>
  <si>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</si>
  <si>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</si>
  <si>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</si>
  <si>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</si>
  <si>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</si>
  <si>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</si>
  <si>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</si>
  <si>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</si>
  <si>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</si>
  <si>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</si>
  <si>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</si>
  <si>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</si>
  <si>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</si>
  <si>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</si>
  <si>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</si>
  <si>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</si>
  <si>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</si>
  <si>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</si>
  <si>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</si>
  <si>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</si>
  <si>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</si>
  <si>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</si>
  <si>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</si>
  <si>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</si>
  <si>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</si>
  <si>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</si>
  <si>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</si>
  <si>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</si>
  <si>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</si>
  <si>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</si>
  <si>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</si>
  <si>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</si>
  <si>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</si>
  <si>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</si>
  <si>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</si>
  <si>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</si>
  <si>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</si>
  <si>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</si>
  <si>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</si>
  <si>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</si>
  <si>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</si>
  <si>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</si>
  <si>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</si>
  <si>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</si>
  <si>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</si>
  <si>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</si>
  <si>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</si>
  <si>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</si>
  <si>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</si>
  <si>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</si>
  <si>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</si>
  <si>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</si>
  <si>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</si>
  <si>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</si>
  <si>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</si>
  <si>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</si>
  <si>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</si>
  <si>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</si>
  <si>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</si>
  <si>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</si>
  <si>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</si>
  <si>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</si>
  <si>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</si>
  <si>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</si>
  <si>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</si>
  <si>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</si>
  <si>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</si>
  <si>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</si>
  <si>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</si>
  <si>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</si>
  <si>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</si>
  <si>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</si>
  <si>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</si>
  <si>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</si>
  <si>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</si>
  <si>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</si>
  <si>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</si>
  <si>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</si>
  <si>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</si>
  <si>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</si>
  <si>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</si>
  <si>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</si>
  <si>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</si>
  <si>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</si>
  <si>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</si>
  <si>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</si>
  <si>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</si>
  <si>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</si>
  <si>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</si>
  <si>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</si>
  <si>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</si>
  <si>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</si>
  <si>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</si>
  <si>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</si>
  <si>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</si>
  <si>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</si>
  <si>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</si>
  <si>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</si>
  <si>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</si>
  <si>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</si>
  <si>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</si>
  <si>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</si>
  <si>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</si>
  <si>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</si>
  <si>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</si>
  <si>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</si>
  <si>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</si>
  <si>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</si>
  <si>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</si>
  <si>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</si>
  <si>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</si>
  <si>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</si>
  <si>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</si>
  <si>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</si>
  <si>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</si>
  <si>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</si>
  <si>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</si>
  <si>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</si>
  <si>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</si>
  <si>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</si>
  <si>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</si>
  <si>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</si>
  <si>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</si>
  <si>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</si>
  <si>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</si>
  <si>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</si>
  <si>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</si>
  <si>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</si>
  <si>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</si>
  <si>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</si>
  <si>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</si>
  <si>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</si>
  <si>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</si>
  <si>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</si>
  <si>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</si>
  <si>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</si>
  <si>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</si>
  <si>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</si>
  <si>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</si>
  <si>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</si>
  <si>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</si>
  <si>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</si>
  <si>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</si>
  <si>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</si>
  <si>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</si>
  <si>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</si>
  <si>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</si>
  <si>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</si>
  <si>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</si>
  <si>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</si>
  <si>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</si>
  <si>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</si>
  <si>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</si>
  <si>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</si>
  <si>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</si>
  <si>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</si>
  <si>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</si>
  <si>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</si>
  <si>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</si>
  <si>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</si>
  <si>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</si>
  <si>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</si>
  <si>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</si>
  <si>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</si>
  <si>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</si>
  <si>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</si>
  <si>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</si>
  <si>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</si>
  <si>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</si>
  <si>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</si>
  <si>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</si>
  <si>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</si>
  <si>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</si>
  <si>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</si>
  <si>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</si>
  <si>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</si>
  <si>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</si>
  <si>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</si>
  <si>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</si>
  <si>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</si>
  <si>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</si>
  <si>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</si>
  <si>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</si>
  <si>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</si>
  <si>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</si>
  <si>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</si>
  <si>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</si>
  <si>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</si>
  <si>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</si>
  <si>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</si>
  <si>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</si>
  <si>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</si>
  <si>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</si>
  <si>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</si>
  <si>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</si>
  <si>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</si>
  <si>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</si>
  <si>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</si>
  <si>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</si>
  <si>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</si>
  <si>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</si>
  <si>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</si>
  <si>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</si>
  <si>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</si>
  <si>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</si>
  <si>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</si>
  <si>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</si>
  <si>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</si>
  <si>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</si>
  <si>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</si>
  <si>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</si>
  <si>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</si>
  <si>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</si>
  <si>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</si>
  <si>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</si>
  <si>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</si>
  <si>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</si>
  <si>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</si>
  <si>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</si>
  <si>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</si>
  <si>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</si>
  <si>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</si>
  <si>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</si>
  <si>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</si>
  <si>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</si>
  <si>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</si>
  <si>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</si>
  <si>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</si>
  <si>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</si>
  <si>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</si>
  <si>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</si>
  <si>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</si>
  <si>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</si>
  <si>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</si>
  <si>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</si>
  <si>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</si>
  <si>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</si>
  <si>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</si>
  <si>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</si>
  <si>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</si>
  <si>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</si>
  <si>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</si>
  <si>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</si>
  <si>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</si>
  <si>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</si>
  <si>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</si>
  <si>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</si>
  <si>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</si>
  <si>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</si>
  <si>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</si>
  <si>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</si>
  <si>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</si>
  <si>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</si>
  <si>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</si>
  <si>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</si>
  <si>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</si>
  <si>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</si>
  <si>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</si>
  <si>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</si>
  <si>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</si>
  <si>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</si>
  <si>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</si>
  <si>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</si>
  <si>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</si>
  <si>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</si>
  <si>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</si>
  <si>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</si>
  <si>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</si>
  <si>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</si>
  <si>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</si>
  <si>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</si>
  <si>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</si>
  <si>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</si>
  <si>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</si>
  <si>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</si>
  <si>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</si>
  <si>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</si>
  <si>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</si>
  <si>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</si>
  <si>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</si>
  <si>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</si>
  <si>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</si>
  <si>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</si>
  <si>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</si>
  <si>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</si>
  <si>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</si>
  <si>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</si>
  <si>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</si>
  <si>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</si>
  <si>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</si>
  <si>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</si>
  <si>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</si>
  <si>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</si>
  <si>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</si>
  <si>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</si>
  <si>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</si>
  <si>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</si>
  <si>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</si>
  <si>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</si>
  <si>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</si>
  <si>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</si>
  <si>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</si>
  <si>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</si>
  <si>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</si>
  <si>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</si>
  <si>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</si>
  <si>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</si>
  <si>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</si>
  <si>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</si>
  <si>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</si>
  <si>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</si>
  <si>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</si>
  <si>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</si>
  <si>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</si>
  <si>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</si>
  <si>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</si>
  <si>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</si>
  <si>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</si>
  <si>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</si>
  <si>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</si>
  <si>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</si>
  <si>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</si>
  <si>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</si>
  <si>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</si>
  <si>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</si>
  <si>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</si>
  <si>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</si>
  <si>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</si>
  <si>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</si>
  <si>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</si>
  <si>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</si>
  <si>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</si>
  <si>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</si>
  <si>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</si>
  <si>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</si>
  <si>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</si>
  <si>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</si>
  <si>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</si>
  <si>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</si>
  <si>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</si>
  <si>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</si>
  <si>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</si>
  <si>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</si>
  <si>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</si>
  <si>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</si>
  <si>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</si>
  <si>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</si>
  <si>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</si>
  <si>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</si>
  <si>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</si>
  <si>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</si>
  <si>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</si>
  <si>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</si>
  <si>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</si>
  <si>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</si>
  <si>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</si>
  <si>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</si>
  <si>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</si>
  <si>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</si>
  <si>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</si>
  <si>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</si>
  <si>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</si>
  <si>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</si>
  <si>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</si>
  <si>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</si>
  <si>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</si>
  <si>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</si>
  <si>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</si>
  <si>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</si>
  <si>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</si>
  <si>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</si>
  <si>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</si>
  <si>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</si>
  <si>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</si>
  <si>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</si>
  <si>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</si>
  <si>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</si>
  <si>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</si>
  <si>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</si>
  <si>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</si>
  <si>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</si>
  <si>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</si>
  <si>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</si>
  <si>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</si>
  <si>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</si>
  <si>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</si>
  <si>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</si>
  <si>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</si>
  <si>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</si>
  <si>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</si>
  <si>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</si>
  <si>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</si>
  <si>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</si>
  <si>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</si>
  <si>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</si>
  <si>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</si>
  <si>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</si>
  <si>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</si>
  <si>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</si>
  <si>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</si>
  <si>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</si>
  <si>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</si>
  <si>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</si>
  <si>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</si>
  <si>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</si>
  <si>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</si>
  <si>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</si>
  <si>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</si>
  <si>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</si>
  <si>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</si>
  <si>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</si>
  <si>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</si>
  <si>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</si>
  <si>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</si>
  <si>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</si>
  <si>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</si>
  <si>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</si>
  <si>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</si>
  <si>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</si>
  <si>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</si>
  <si>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</si>
  <si>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</si>
  <si>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</si>
  <si>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</si>
  <si>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</si>
  <si>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</si>
  <si>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</si>
  <si>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</si>
  <si>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</si>
  <si>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</si>
  <si>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</si>
  <si>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</si>
  <si>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</si>
  <si>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</si>
  <si>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</si>
  <si>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</si>
  <si>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</si>
  <si>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</si>
  <si>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</si>
  <si>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</si>
  <si>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</si>
  <si>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</si>
  <si>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</si>
  <si>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</si>
  <si>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</si>
  <si>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</si>
  <si>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</si>
  <si>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</si>
  <si>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</si>
  <si>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</si>
  <si>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</si>
  <si>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</si>
  <si>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</si>
  <si>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</si>
  <si>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</si>
  <si>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</si>
  <si>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</si>
  <si>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</si>
  <si>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</si>
  <si>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</si>
  <si>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</si>
  <si>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</si>
  <si>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</si>
  <si>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</si>
  <si>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</si>
  <si>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</si>
  <si>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</si>
  <si>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</si>
  <si>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</si>
  <si>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</si>
  <si>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</si>
  <si>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</si>
  <si>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</si>
  <si>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</si>
  <si>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</si>
  <si>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</si>
  <si>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</si>
  <si>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</si>
  <si>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</si>
  <si>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</si>
  <si>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</si>
  <si>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</si>
  <si>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</si>
  <si>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</si>
  <si>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</si>
  <si>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</si>
  <si>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</si>
  <si>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</si>
  <si>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</si>
  <si>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</si>
  <si>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</si>
  <si>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</si>
  <si>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</si>
  <si>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</si>
  <si>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</si>
  <si>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</si>
  <si>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</si>
  <si>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</si>
  <si>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</si>
  <si>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</si>
  <si>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</si>
  <si>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</si>
  <si>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</si>
  <si>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</si>
  <si>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</si>
  <si>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</si>
  <si>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</si>
  <si>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</si>
  <si>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</si>
  <si>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</si>
  <si>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</si>
  <si>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</si>
  <si>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</si>
  <si>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</si>
  <si>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</si>
  <si>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</si>
  <si>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</si>
  <si>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</si>
  <si>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</si>
  <si>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</si>
  <si>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</si>
  <si>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</si>
  <si>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</si>
  <si>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</si>
  <si>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</si>
  <si>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</si>
  <si>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</si>
  <si>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</si>
  <si>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</si>
  <si>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</si>
  <si>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</si>
  <si>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</si>
  <si>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</si>
  <si>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</si>
  <si>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</si>
  <si>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</si>
  <si>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</si>
  <si>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</si>
  <si>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</si>
  <si>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</si>
  <si>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</si>
  <si>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</si>
  <si>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</si>
  <si>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</si>
  <si>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</si>
  <si>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</si>
  <si>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</si>
  <si>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</si>
  <si>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</si>
  <si>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</si>
  <si>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</si>
  <si>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</si>
  <si>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</si>
  <si>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</si>
  <si>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</si>
  <si>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</si>
  <si>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</si>
  <si>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</si>
  <si>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</si>
  <si>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</si>
  <si>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</si>
  <si>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</si>
  <si>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</si>
  <si>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</si>
  <si>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</si>
  <si>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</si>
  <si>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</si>
  <si>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</si>
  <si>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</si>
  <si>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</si>
  <si>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</si>
  <si>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</si>
  <si>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</si>
  <si>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</si>
  <si>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</si>
  <si>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</si>
  <si>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</si>
  <si>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</si>
  <si>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</si>
  <si>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</si>
  <si>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</si>
  <si>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</si>
  <si>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</si>
  <si>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</si>
  <si>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</si>
  <si>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</si>
  <si>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</si>
  <si>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</si>
  <si>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</si>
  <si>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</si>
  <si>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</si>
  <si>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</si>
  <si>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</si>
  <si>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</si>
  <si>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</si>
  <si>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</si>
  <si>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</si>
  <si>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</si>
  <si>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</si>
  <si>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</si>
  <si>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</si>
  <si>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</si>
  <si>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</si>
  <si>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</si>
  <si>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</si>
  <si>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</si>
  <si>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</si>
  <si>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</si>
  <si>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</si>
  <si>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</si>
  <si>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</si>
  <si>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</si>
  <si>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</si>
  <si>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</si>
  <si>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</si>
  <si>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</si>
  <si>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</si>
  <si>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</si>
  <si>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</si>
  <si>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</si>
  <si>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</si>
  <si>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</si>
  <si>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</si>
  <si>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</si>
  <si>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</si>
  <si>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</si>
  <si>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</si>
  <si>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</si>
  <si>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</si>
  <si>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</si>
  <si>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</si>
  <si>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</si>
  <si>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</si>
  <si>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</si>
  <si>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</si>
  <si>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</si>
  <si>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</si>
  <si>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</si>
  <si>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</si>
  <si>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</si>
  <si>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</si>
  <si>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</si>
  <si>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</si>
  <si>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</si>
  <si>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</si>
  <si>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</si>
  <si>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</si>
  <si>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</si>
  <si>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</si>
  <si>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</si>
  <si>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</si>
  <si>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</si>
  <si>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</si>
  <si>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</si>
  <si>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</si>
  <si>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</si>
  <si>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</si>
  <si>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</si>
  <si>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</si>
  <si>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</si>
  <si>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</si>
  <si>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</si>
  <si>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</si>
  <si>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</si>
  <si>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</si>
  <si>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</si>
  <si>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</si>
  <si>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</si>
  <si>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</si>
  <si>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</si>
  <si>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</si>
  <si>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</si>
  <si>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</si>
  <si>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</si>
  <si>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</si>
  <si>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</si>
  <si>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</si>
  <si>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</si>
  <si>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</si>
  <si>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</si>
  <si>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</si>
  <si>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</si>
  <si>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</si>
  <si>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</si>
  <si>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</si>
  <si>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</si>
  <si>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</si>
  <si>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</si>
  <si>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</si>
  <si>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</si>
  <si>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</si>
  <si>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</si>
  <si>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</si>
  <si>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</si>
  <si>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</si>
  <si>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</si>
  <si>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</si>
  <si>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</si>
  <si>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</si>
  <si>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</si>
  <si>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</si>
  <si>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</si>
  <si>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</si>
  <si>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</si>
  <si>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</si>
  <si>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</si>
  <si>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</si>
  <si>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</si>
  <si>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</si>
  <si>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</si>
  <si>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</si>
  <si>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</si>
  <si>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</si>
  <si>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</si>
  <si>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</si>
  <si>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</si>
  <si>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</si>
  <si>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</si>
  <si>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</si>
  <si>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</si>
  <si>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</si>
  <si>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</si>
  <si>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</si>
  <si>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</si>
  <si>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</si>
  <si>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</si>
  <si>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</si>
  <si>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</si>
  <si>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</si>
  <si>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</si>
  <si>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</si>
  <si>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</si>
  <si>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</si>
  <si>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</si>
  <si>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</si>
  <si>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</si>
  <si>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</si>
  <si>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</si>
  <si>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</si>
  <si>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</si>
  <si>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</si>
  <si>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</si>
  <si>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</si>
  <si>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</si>
  <si>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</si>
  <si>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</si>
  <si>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</si>
  <si>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</si>
  <si>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</si>
  <si>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</si>
  <si>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</si>
  <si>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</si>
  <si>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</si>
  <si>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</si>
  <si>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</si>
  <si>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</si>
  <si>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</si>
  <si>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</si>
  <si>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</si>
  <si>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</si>
  <si>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</si>
  <si>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</si>
  <si>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</si>
  <si>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</si>
  <si>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</si>
  <si>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</si>
  <si>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</si>
  <si>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</si>
  <si>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</si>
  <si>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</si>
  <si>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</si>
  <si>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</si>
  <si>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</si>
  <si>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</si>
  <si>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</si>
  <si>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</si>
  <si>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</si>
  <si>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</si>
  <si>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</si>
  <si>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</si>
  <si>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</si>
  <si>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</si>
  <si>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</si>
  <si>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</si>
  <si>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</si>
  <si>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</si>
  <si>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</si>
  <si>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</si>
  <si>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</si>
  <si>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</si>
  <si>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</si>
  <si>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</si>
  <si>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</si>
  <si>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</si>
  <si>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</si>
  <si>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</si>
  <si>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</si>
  <si>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</si>
  <si>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</si>
  <si>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</si>
  <si>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</si>
  <si>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</si>
  <si>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</si>
  <si>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</si>
  <si>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</si>
  <si>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</si>
  <si>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</si>
  <si>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</si>
  <si>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</si>
  <si>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</si>
  <si>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</si>
  <si>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</si>
  <si>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</si>
  <si>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</si>
  <si>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</si>
  <si>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</si>
  <si>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</si>
  <si>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</si>
  <si>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</si>
  <si>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</si>
  <si>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</si>
  <si>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</si>
  <si>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</si>
  <si>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</si>
  <si>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</si>
  <si>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</si>
  <si>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</si>
  <si>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</si>
  <si>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</si>
  <si>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</si>
  <si>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</si>
  <si>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</si>
  <si>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</si>
  <si>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</si>
  <si>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</si>
  <si>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</si>
  <si>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</si>
  <si>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</si>
  <si>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</si>
  <si>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</si>
  <si>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</si>
  <si>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</si>
  <si>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</si>
  <si>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</si>
  <si>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</si>
  <si>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</si>
  <si>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</si>
  <si>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</si>
  <si>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</si>
  <si>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</si>
  <si>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</si>
  <si>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</si>
  <si>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</si>
  <si>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</si>
  <si>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</si>
  <si>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</si>
  <si>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</si>
  <si>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</si>
  <si>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</si>
  <si>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</si>
  <si>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</si>
  <si>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</si>
  <si>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</si>
  <si>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</si>
  <si>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</si>
  <si>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</si>
  <si>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</si>
  <si>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</si>
  <si>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</si>
  <si>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</si>
  <si>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</si>
  <si>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</si>
  <si>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</si>
  <si>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</si>
  <si>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</si>
  <si>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</si>
  <si>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</si>
  <si>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</si>
  <si>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</si>
  <si>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</si>
  <si>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</si>
  <si>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</si>
  <si>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</si>
  <si>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</si>
  <si>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</si>
  <si>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</si>
  <si>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</si>
  <si>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</si>
  <si>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</si>
  <si>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</si>
  <si>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</si>
  <si>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</si>
  <si>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</si>
  <si>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</si>
  <si>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</si>
  <si>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</si>
  <si>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</si>
  <si>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</si>
  <si>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</si>
  <si>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</si>
  <si>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</si>
  <si>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</si>
  <si>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</si>
  <si>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</si>
  <si>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</si>
  <si>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</si>
  <si>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</si>
  <si>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</si>
  <si>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</si>
  <si>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</si>
  <si>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</si>
  <si>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</si>
  <si>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</si>
  <si>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</si>
  <si>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</si>
  <si>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</si>
  <si>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</si>
  <si>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</si>
  <si>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</si>
  <si>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</si>
  <si>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</si>
  <si>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</si>
  <si>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</si>
  <si>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</si>
  <si>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</si>
  <si>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</si>
  <si>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</si>
  <si>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</si>
  <si>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</si>
  <si>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</si>
  <si>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</si>
  <si>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</si>
  <si>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</si>
  <si>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</si>
  <si>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</si>
  <si>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</si>
  <si>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</si>
  <si>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</si>
  <si>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</si>
  <si>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</si>
  <si>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</si>
  <si>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</si>
  <si>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</si>
  <si>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</si>
  <si>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</si>
  <si>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</si>
  <si>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</si>
  <si>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</si>
  <si>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</si>
  <si>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</si>
  <si>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</si>
  <si>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</si>
  <si>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</si>
  <si>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</si>
  <si>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</si>
  <si>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</si>
  <si>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</si>
  <si>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</si>
  <si>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</si>
  <si>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</si>
  <si>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</si>
  <si>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</si>
  <si>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</si>
  <si>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</si>
  <si>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</si>
  <si>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</si>
  <si>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</si>
  <si>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</si>
  <si>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</si>
  <si>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</si>
  <si>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</si>
  <si>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</si>
  <si>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</si>
  <si>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</si>
  <si>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</si>
  <si>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</si>
  <si>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</si>
  <si>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</si>
  <si>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</si>
  <si>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</si>
  <si>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</si>
  <si>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</si>
  <si>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</si>
  <si>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</si>
  <si>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</si>
  <si>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</si>
  <si>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</si>
  <si>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</si>
  <si>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</si>
  <si>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</si>
  <si>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</si>
  <si>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</si>
  <si>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</si>
  <si>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</si>
  <si>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</si>
  <si>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</si>
  <si>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</si>
  <si>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</si>
  <si>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</si>
  <si>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</si>
  <si>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</si>
  <si>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</si>
  <si>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</si>
  <si>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</si>
  <si>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</si>
  <si>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</si>
  <si>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</si>
  <si>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</si>
  <si>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</si>
  <si>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</si>
  <si>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</si>
  <si>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</si>
  <si>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</si>
  <si>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</si>
  <si>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</si>
  <si>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</si>
  <si>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</si>
  <si>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</si>
  <si>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</si>
  <si>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</si>
  <si>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</si>
  <si>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</si>
  <si>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</si>
  <si>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</si>
  <si>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</si>
  <si>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</si>
  <si>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</si>
  <si>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</si>
  <si>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</si>
  <si>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</si>
  <si>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</si>
  <si>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</si>
  <si>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</si>
  <si>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</si>
  <si>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</si>
  <si>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</si>
  <si>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</si>
  <si>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</si>
  <si>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</si>
  <si>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</si>
  <si>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</si>
  <si>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</si>
  <si>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</si>
  <si>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</si>
  <si>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</si>
  <si>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</si>
  <si>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</si>
  <si>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</si>
  <si>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</si>
  <si>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</si>
  <si>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</si>
  <si>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</si>
  <si>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</si>
  <si>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</si>
  <si>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</si>
  <si>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</si>
  <si>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</si>
  <si>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</si>
  <si>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</si>
  <si>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</si>
  <si>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</si>
  <si>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</si>
  <si>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</si>
  <si>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</si>
  <si>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</si>
  <si>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</si>
  <si>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</si>
  <si>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</si>
  <si>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</si>
  <si>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</si>
  <si>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</si>
  <si>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</si>
  <si>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</si>
  <si>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</si>
  <si>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</si>
  <si>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</si>
  <si>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</si>
  <si>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</si>
  <si>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</si>
  <si>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</si>
  <si>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</si>
  <si>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</si>
  <si>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</si>
  <si>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</si>
  <si>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</si>
  <si>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</si>
  <si>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</si>
  <si>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</si>
  <si>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</si>
  <si>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</si>
  <si>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</si>
  <si>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</si>
  <si>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</si>
  <si>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</si>
  <si>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</si>
  <si>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</si>
  <si>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</si>
  <si>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</si>
  <si>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</si>
  <si>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</si>
  <si>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</si>
  <si>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</si>
  <si>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</si>
  <si>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</si>
  <si>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</si>
  <si>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</si>
  <si>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</si>
  <si>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</si>
  <si>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</si>
  <si>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</si>
  <si>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</si>
  <si>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</si>
  <si>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</si>
  <si>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</si>
  <si>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</si>
  <si>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</si>
  <si>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</si>
  <si>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</si>
  <si>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</si>
  <si>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</si>
  <si>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</si>
  <si>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</si>
  <si>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</si>
  <si>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</si>
  <si>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</si>
  <si>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</si>
  <si>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</si>
  <si>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</si>
  <si>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</si>
  <si>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</si>
  <si>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</si>
  <si>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</si>
  <si>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</si>
  <si>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</si>
  <si>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</si>
  <si>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</si>
  <si>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</si>
  <si>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</si>
  <si>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</si>
  <si>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</si>
  <si>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</si>
  <si>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</si>
  <si>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</si>
  <si>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</si>
  <si>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</si>
  <si>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</si>
  <si>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</si>
  <si>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</si>
  <si>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</si>
  <si>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</si>
  <si>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</si>
  <si>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</si>
  <si>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</si>
  <si>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</si>
  <si>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</si>
  <si>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</si>
  <si>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</si>
  <si>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</si>
  <si>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</si>
  <si>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</si>
  <si>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</si>
  <si>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</si>
  <si>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</si>
  <si>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</si>
  <si>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</si>
  <si>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</si>
  <si>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</si>
  <si>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</si>
  <si>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</si>
  <si>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</si>
  <si>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</si>
  <si>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</si>
  <si>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</si>
  <si>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</si>
  <si>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</si>
  <si>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</si>
  <si>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</si>
  <si>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</si>
  <si>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</si>
  <si>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</si>
  <si>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</si>
  <si>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</si>
  <si>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</si>
  <si>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</si>
  <si>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</si>
  <si>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</si>
  <si>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</si>
  <si>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</si>
  <si>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</si>
  <si>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</si>
  <si>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</si>
  <si>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</si>
  <si>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</si>
  <si>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</si>
  <si>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</si>
  <si>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</si>
  <si>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</si>
  <si>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</si>
  <si>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</si>
  <si>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</si>
  <si>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</si>
  <si>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</si>
  <si>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</si>
  <si>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</si>
  <si>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</si>
  <si>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</si>
  <si>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</si>
  <si>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</si>
  <si>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</si>
  <si>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</si>
  <si>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</si>
  <si>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</si>
  <si>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</si>
  <si>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</si>
  <si>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</si>
  <si>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</si>
  <si>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</si>
  <si>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</si>
  <si>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</si>
  <si>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</si>
  <si>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</si>
  <si>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</si>
  <si>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</si>
  <si>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</si>
  <si>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</si>
  <si>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</si>
  <si>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</si>
  <si>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</si>
  <si>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</si>
  <si>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</si>
  <si>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</si>
  <si>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</si>
  <si>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</si>
  <si>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</si>
  <si>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</si>
  <si>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</si>
  <si>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</si>
  <si>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</si>
  <si>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</si>
  <si>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</si>
  <si>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</si>
  <si>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</si>
  <si>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</si>
  <si>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</si>
  <si>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</si>
  <si>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</si>
  <si>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</si>
  <si>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</si>
  <si>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</si>
  <si>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</si>
  <si>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</si>
  <si>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</si>
  <si>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</si>
  <si>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</si>
  <si>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</si>
  <si>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</si>
  <si>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</si>
  <si>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</si>
  <si>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</si>
  <si>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</si>
  <si>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</si>
  <si>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</si>
  <si>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</si>
  <si>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</si>
  <si>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</si>
  <si>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</si>
  <si>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</si>
  <si>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</si>
  <si>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</si>
  <si>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</si>
  <si>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</si>
  <si>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</si>
  <si>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</si>
  <si>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</si>
  <si>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</si>
  <si>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</si>
  <si>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</si>
  <si>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</si>
  <si>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</si>
  <si>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</si>
  <si>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</si>
  <si>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</si>
  <si>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</si>
  <si>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</si>
  <si>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</si>
  <si>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</si>
  <si>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</si>
  <si>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</si>
  <si>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</si>
  <si>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</si>
  <si>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</si>
  <si>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</si>
  <si>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</si>
  <si>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</si>
  <si>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</si>
  <si>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</si>
  <si>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</si>
  <si>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</si>
  <si>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</si>
  <si>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</si>
  <si>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</si>
  <si>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</si>
  <si>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</si>
  <si>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</si>
  <si>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</si>
  <si>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</si>
  <si>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</si>
  <si>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</si>
  <si>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</si>
  <si>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</si>
  <si>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</si>
  <si>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</si>
  <si>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</si>
  <si>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</si>
  <si>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</si>
  <si>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</si>
  <si>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</si>
  <si>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</si>
  <si>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</si>
  <si>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</si>
  <si>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</si>
  <si>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</si>
  <si>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</si>
  <si>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</si>
  <si>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</si>
  <si>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</si>
  <si>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</si>
  <si>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</si>
  <si>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</si>
  <si>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</si>
  <si>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</si>
  <si>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</si>
  <si>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</si>
  <si>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</si>
  <si>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</si>
  <si>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</si>
  <si>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</si>
  <si>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</si>
  <si>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</si>
  <si>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</si>
  <si>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</si>
  <si>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</si>
  <si>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</si>
  <si>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</si>
  <si>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</si>
  <si>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</si>
  <si>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</si>
  <si>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</si>
  <si>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</si>
  <si>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</si>
  <si>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</si>
  <si>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</si>
  <si>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</si>
  <si>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</si>
  <si>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</si>
  <si>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</si>
  <si>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</si>
  <si>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</si>
  <si>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</si>
  <si>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</si>
  <si>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</si>
  <si>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</si>
  <si>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</si>
  <si>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</si>
  <si>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</si>
  <si>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</si>
  <si>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</si>
  <si>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</si>
  <si>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</si>
  <si>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</si>
  <si>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</si>
  <si>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</si>
  <si>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</si>
  <si>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</si>
  <si>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</si>
  <si>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</si>
  <si>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</si>
  <si>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</si>
  <si>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</si>
  <si>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</si>
  <si>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</si>
  <si>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</si>
  <si>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</si>
  <si>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</si>
  <si>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</si>
  <si>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</si>
  <si>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</si>
  <si>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</si>
  <si>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</si>
  <si>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</si>
  <si>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</si>
  <si>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</si>
  <si>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</si>
  <si>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</si>
  <si>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</si>
  <si>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</si>
  <si>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</si>
  <si>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</si>
  <si>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</si>
  <si>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</si>
  <si>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</si>
  <si>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</si>
  <si>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</si>
  <si>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</si>
  <si>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</si>
  <si>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</si>
  <si>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</si>
  <si>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</si>
  <si>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</si>
  <si>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</si>
  <si>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</si>
  <si>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</si>
  <si>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</si>
  <si>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</si>
  <si>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</si>
  <si>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</si>
  <si>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</si>
  <si>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</si>
  <si>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</si>
  <si>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</si>
  <si>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</si>
  <si>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</si>
  <si>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</si>
  <si>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</si>
  <si>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</si>
  <si>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</si>
  <si>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</si>
  <si>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</si>
  <si>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</si>
  <si>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</si>
  <si>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</si>
  <si>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</si>
  <si>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</si>
  <si>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</si>
  <si>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</si>
  <si>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</si>
  <si>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</si>
  <si>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</si>
  <si>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</si>
  <si>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</si>
  <si>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</si>
  <si>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</si>
  <si>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</si>
  <si>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</si>
  <si>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</si>
  <si>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</si>
  <si>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</si>
  <si>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</si>
  <si>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</si>
  <si>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</si>
  <si>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</si>
  <si>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</si>
  <si>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</si>
  <si>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</si>
  <si>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</si>
  <si>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</si>
  <si>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</si>
  <si>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</si>
  <si>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</si>
  <si>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</si>
  <si>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</si>
  <si>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</si>
  <si>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</si>
  <si>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</si>
  <si>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</si>
  <si>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</si>
  <si>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</si>
  <si>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</si>
  <si>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</si>
  <si>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</si>
  <si>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</si>
  <si>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</si>
  <si>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</si>
  <si>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</si>
  <si>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</si>
  <si>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</si>
  <si>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</si>
  <si>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</si>
  <si>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</si>
  <si>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</si>
  <si>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</si>
  <si>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</si>
  <si>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</si>
  <si>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</si>
  <si>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</si>
  <si>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</si>
  <si>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</si>
  <si>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</si>
  <si>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</si>
  <si>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</si>
  <si>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</si>
  <si>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</si>
  <si>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</si>
  <si>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</si>
  <si>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</si>
  <si>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</si>
  <si>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</si>
  <si>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</si>
  <si>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</si>
  <si>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</si>
  <si>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</si>
  <si>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</si>
  <si>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</si>
  <si>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</si>
  <si>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</si>
  <si>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</si>
  <si>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</si>
  <si>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</si>
  <si>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</si>
  <si>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</si>
  <si>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</si>
  <si>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</si>
  <si>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</si>
  <si>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</si>
  <si>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</si>
  <si>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</si>
  <si>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</si>
  <si>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</si>
  <si>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</si>
  <si>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</si>
  <si>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</si>
  <si>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</si>
  <si>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</si>
  <si>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</si>
  <si>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</si>
  <si>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</si>
  <si>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</si>
  <si>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</si>
  <si>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</si>
  <si>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</si>
  <si>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</si>
  <si>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</si>
  <si>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</si>
  <si>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</si>
  <si>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</si>
  <si>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</si>
  <si>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</si>
  <si>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</si>
  <si>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</si>
  <si>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</si>
  <si>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</si>
  <si>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</si>
  <si>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</si>
  <si>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</si>
  <si>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</si>
  <si>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</si>
  <si>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</si>
  <si>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</si>
  <si>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</si>
  <si>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</si>
  <si>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</si>
  <si>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</si>
  <si>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</si>
  <si>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</si>
  <si>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</si>
  <si>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</si>
  <si>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</si>
  <si>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</si>
  <si>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</si>
  <si>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</si>
  <si>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</si>
  <si>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</si>
  <si>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</si>
  <si>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</si>
  <si>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</si>
  <si>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</si>
  <si>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</si>
  <si>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</si>
  <si>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</si>
  <si>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</si>
  <si>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</si>
  <si>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</si>
  <si>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</si>
  <si>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</si>
  <si>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</si>
  <si>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</si>
  <si>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</si>
  <si>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</si>
  <si>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</si>
  <si>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</si>
  <si>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</si>
  <si>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</si>
  <si>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</si>
  <si>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</si>
  <si>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</si>
  <si>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</si>
  <si>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</si>
  <si>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</si>
  <si>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</si>
  <si>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</si>
  <si>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</si>
  <si>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</si>
  <si>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</si>
  <si>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</si>
  <si>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</si>
  <si>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</si>
  <si>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</si>
  <si>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</si>
  <si>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</si>
  <si>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</si>
  <si>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</si>
  <si>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</si>
  <si>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</si>
  <si>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</si>
  <si>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</si>
  <si>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</si>
  <si>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</si>
  <si>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</si>
  <si>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</si>
  <si>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</si>
  <si>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</si>
  <si>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</si>
  <si>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</si>
  <si>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</si>
  <si>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</si>
  <si>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</si>
  <si>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</si>
  <si>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</si>
  <si>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</si>
  <si>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</si>
  <si>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</si>
  <si>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</si>
  <si>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</si>
  <si>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</si>
  <si>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</si>
  <si>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</si>
  <si>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</si>
  <si>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</si>
  <si>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</si>
  <si>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</si>
  <si>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</si>
  <si>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</si>
  <si>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</si>
  <si>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</si>
  <si>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</si>
  <si>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</si>
  <si>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</si>
  <si>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</si>
  <si>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</si>
  <si>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</si>
  <si>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</si>
  <si>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</si>
  <si>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</si>
  <si>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</si>
  <si>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</si>
  <si>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</si>
  <si>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</si>
  <si>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</si>
  <si>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</si>
  <si>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</si>
  <si>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</si>
  <si>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</si>
  <si>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</si>
  <si>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</si>
  <si>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</si>
  <si>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</si>
  <si>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</si>
  <si>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</si>
  <si>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</si>
  <si>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</si>
  <si>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</si>
  <si>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</si>
  <si>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</si>
  <si>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</si>
  <si>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</si>
  <si>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</si>
  <si>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</si>
  <si>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</si>
  <si>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</si>
  <si>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</si>
  <si>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</si>
  <si>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</si>
  <si>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</si>
  <si>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</si>
  <si>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</si>
  <si>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</si>
  <si>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</si>
  <si>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</si>
  <si>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</si>
  <si>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</si>
  <si>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</si>
  <si>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</si>
  <si>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</si>
  <si>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</si>
  <si>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</si>
  <si>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</si>
  <si>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</si>
  <si>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</si>
  <si>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</si>
  <si>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</si>
  <si>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</si>
  <si>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</si>
  <si>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</si>
  <si>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</si>
  <si>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</si>
  <si>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</si>
  <si>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</si>
  <si>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</si>
  <si>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</si>
  <si>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</si>
  <si>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</si>
  <si>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</si>
  <si>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</si>
  <si>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</si>
  <si>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</si>
  <si>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</si>
  <si>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</si>
  <si>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</si>
  <si>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</si>
  <si>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</si>
  <si>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</si>
  <si>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</si>
  <si>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</si>
  <si>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</si>
  <si>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</si>
  <si>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</si>
  <si>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</si>
  <si>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</si>
  <si>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</si>
  <si>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</si>
  <si>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</si>
  <si>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</si>
  <si>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</si>
  <si>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</si>
  <si>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</si>
  <si>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</si>
  <si>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</si>
  <si>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</si>
  <si>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</si>
  <si>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</si>
  <si>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</si>
  <si>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</si>
  <si>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</si>
  <si>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</si>
  <si>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</si>
  <si>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</si>
  <si>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</si>
  <si>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</si>
  <si>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</si>
  <si>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</si>
  <si>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</si>
  <si>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</si>
  <si>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</si>
  <si>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</si>
  <si>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</si>
  <si>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</si>
  <si>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</si>
  <si>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</si>
  <si>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</si>
  <si>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</si>
  <si>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</si>
  <si>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</si>
  <si>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</si>
  <si>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</si>
  <si>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</si>
  <si>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</si>
  <si>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</si>
  <si>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</si>
  <si>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</si>
  <si>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</si>
  <si>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</si>
  <si>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</si>
  <si>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</si>
  <si>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</si>
  <si>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</si>
  <si>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</si>
  <si>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</si>
  <si>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</si>
  <si>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</si>
  <si>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</si>
  <si>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</si>
  <si>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</si>
  <si>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</si>
  <si>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</si>
  <si>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</si>
  <si>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</si>
  <si>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</si>
  <si>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</si>
  <si>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</si>
  <si>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</si>
  <si>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</si>
  <si>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</si>
  <si>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</si>
  <si>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</si>
  <si>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</si>
  <si>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</si>
  <si>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</si>
  <si>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</si>
  <si>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</si>
  <si>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</si>
  <si>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</si>
  <si>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</si>
  <si>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</si>
  <si>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</si>
  <si>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</si>
  <si>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</si>
  <si>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</si>
  <si>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</si>
  <si>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</si>
  <si>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</si>
  <si>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</si>
  <si>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</si>
  <si>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</si>
  <si>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</si>
  <si>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</si>
  <si>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</si>
  <si>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</si>
  <si>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</si>
  <si>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</si>
  <si>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</si>
  <si>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</si>
  <si>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</si>
  <si>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</si>
  <si>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</si>
  <si>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</si>
  <si>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</si>
  <si>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</si>
  <si>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</si>
  <si>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</si>
  <si>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</si>
  <si>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</si>
  <si>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</si>
  <si>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</si>
  <si>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</si>
  <si>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</si>
  <si>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</si>
  <si>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</si>
  <si>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</si>
  <si>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</si>
  <si>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</si>
  <si>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</si>
  <si>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</si>
  <si>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</si>
  <si>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</si>
  <si>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</si>
  <si>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</si>
  <si>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</si>
  <si>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</si>
  <si>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</si>
  <si>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</si>
  <si>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</si>
  <si>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</si>
  <si>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</si>
  <si>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</si>
  <si>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</si>
  <si>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</si>
  <si>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</si>
  <si>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</si>
  <si>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</si>
  <si>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</si>
  <si>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</si>
  <si>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</si>
  <si>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</si>
  <si>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</si>
  <si>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</si>
  <si>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</si>
  <si>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</si>
  <si>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</si>
  <si>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</si>
  <si>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</si>
  <si>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</si>
  <si>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</si>
  <si>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</si>
  <si>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</si>
  <si>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</si>
  <si>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</si>
  <si>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</si>
  <si>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</si>
  <si>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</si>
  <si>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</si>
  <si>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</si>
  <si>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</si>
  <si>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</si>
  <si>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</si>
  <si>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</si>
  <si>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</si>
  <si>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</si>
  <si>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</si>
  <si>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</si>
  <si>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</si>
  <si>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</si>
  <si>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</si>
  <si>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</si>
  <si>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</si>
  <si>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</si>
  <si>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</si>
  <si>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</si>
  <si>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</si>
  <si>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</si>
  <si>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</si>
  <si>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</si>
  <si>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</si>
  <si>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</si>
  <si>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</si>
  <si>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</si>
  <si>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</si>
  <si>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</si>
  <si>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</si>
  <si>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</si>
  <si>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</si>
  <si>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</si>
  <si>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</si>
  <si>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</si>
  <si>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</si>
  <si>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</si>
  <si>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</si>
  <si>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</si>
  <si>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</si>
  <si>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</si>
  <si>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</si>
  <si>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</si>
  <si>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</si>
  <si>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</si>
  <si>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</si>
  <si>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</si>
  <si>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</si>
  <si>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</si>
  <si>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</si>
  <si>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</si>
  <si>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</si>
  <si>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</si>
  <si>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</si>
  <si>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</si>
  <si>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</si>
  <si>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</si>
  <si>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</si>
  <si>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</si>
  <si>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</si>
  <si>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</si>
  <si>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</si>
  <si>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</si>
  <si>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</si>
  <si>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</si>
  <si>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</si>
  <si>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</si>
  <si>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</si>
  <si>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</si>
  <si>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</si>
  <si>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</si>
  <si>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</si>
  <si>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</si>
  <si>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</si>
  <si>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</si>
  <si>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</si>
  <si>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</si>
  <si>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</si>
  <si>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</si>
  <si>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</si>
  <si>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</si>
  <si>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</si>
  <si>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</si>
  <si>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</si>
  <si>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</si>
  <si>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</si>
  <si>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</si>
  <si>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</si>
  <si>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</si>
  <si>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</si>
  <si>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</si>
  <si>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</si>
  <si>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</si>
  <si>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</si>
  <si>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</si>
  <si>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</si>
  <si>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</si>
  <si>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</si>
  <si>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</si>
  <si>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</si>
  <si>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</si>
  <si>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</si>
  <si>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</si>
  <si>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</si>
  <si>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</si>
  <si>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</si>
  <si>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</si>
  <si>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</si>
  <si>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</si>
  <si>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</si>
  <si>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</si>
  <si>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</si>
  <si>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</si>
  <si>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</si>
  <si>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</si>
  <si>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</si>
  <si>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</si>
  <si>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</si>
  <si>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</si>
  <si>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</si>
  <si>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</si>
  <si>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</si>
  <si>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</si>
  <si>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</si>
  <si>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</si>
  <si>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</si>
  <si>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</si>
  <si>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</si>
  <si>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</si>
  <si>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</si>
  <si>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</si>
  <si>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</si>
  <si>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</si>
  <si>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</si>
  <si>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</si>
  <si>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</si>
  <si>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</si>
  <si>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</si>
  <si>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</si>
  <si>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</si>
  <si>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</si>
  <si>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</si>
  <si>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</si>
  <si>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</si>
  <si>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</si>
  <si>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</si>
  <si>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</si>
  <si>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</si>
  <si>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</si>
  <si>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</si>
  <si>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</si>
  <si>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</si>
  <si>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</si>
  <si>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</si>
  <si>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</si>
  <si>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</si>
  <si>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</si>
  <si>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</si>
  <si>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</si>
  <si>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</si>
  <si>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</si>
  <si>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</si>
  <si>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</si>
  <si>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</si>
  <si>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</si>
  <si>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</si>
  <si>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</si>
  <si>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</si>
  <si>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</si>
  <si>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</si>
  <si>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</si>
  <si>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</si>
  <si>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</si>
  <si>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</si>
  <si>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</si>
  <si>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</si>
  <si>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</si>
  <si>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</si>
  <si>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</si>
  <si>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</si>
  <si>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</si>
  <si>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</si>
  <si>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</si>
  <si>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</si>
  <si>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</si>
  <si>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</si>
  <si>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</si>
  <si>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</si>
  <si>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</si>
  <si>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</si>
  <si>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</si>
  <si>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</si>
  <si>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</si>
  <si>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</si>
  <si>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</si>
  <si>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</si>
  <si>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</si>
  <si>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</si>
  <si>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</si>
  <si>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</si>
  <si>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</si>
  <si>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</si>
  <si>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</si>
  <si>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</si>
  <si>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</si>
  <si>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</si>
  <si>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</si>
  <si>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</si>
  <si>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</si>
  <si>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</si>
  <si>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</si>
  <si>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</si>
  <si>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</si>
  <si>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</si>
  <si>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</si>
  <si>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</si>
  <si>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</si>
  <si>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</si>
  <si>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</si>
  <si>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</si>
  <si>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</si>
  <si>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</si>
  <si>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</si>
  <si>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</si>
  <si>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</si>
  <si>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</si>
  <si>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</si>
  <si>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</si>
  <si>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</si>
  <si>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</si>
  <si>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</si>
  <si>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</si>
  <si>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</si>
  <si>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</si>
  <si>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</si>
  <si>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</si>
  <si>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</si>
  <si>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</si>
  <si>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</si>
  <si>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</si>
  <si>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</si>
  <si>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</si>
  <si>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</si>
  <si>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</si>
  <si>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</si>
  <si>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</si>
  <si>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</si>
  <si>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</si>
  <si>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</si>
  <si>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</si>
  <si>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</si>
  <si>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</si>
  <si>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</si>
  <si>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</si>
  <si>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</si>
  <si>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</si>
  <si>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</si>
  <si>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</si>
  <si>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</si>
  <si>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</si>
  <si>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</si>
  <si>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</si>
  <si>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</si>
  <si>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</si>
  <si>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</si>
  <si>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</si>
  <si>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</si>
  <si>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</si>
  <si>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</si>
  <si>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</si>
  <si>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</si>
  <si>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</si>
  <si>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</si>
  <si>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</si>
  <si>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</si>
  <si>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</si>
  <si>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</si>
  <si>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</si>
  <si>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</si>
  <si>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</si>
  <si>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</si>
  <si>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</si>
  <si>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</si>
  <si>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</si>
  <si>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</si>
  <si>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</si>
  <si>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</si>
  <si>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</si>
  <si>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</si>
  <si>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</si>
  <si>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</si>
  <si>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</si>
  <si>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</si>
  <si>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</si>
  <si>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</si>
  <si>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</si>
  <si>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</si>
  <si>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</si>
  <si>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</si>
  <si>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</si>
  <si>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</si>
  <si>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</si>
  <si>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</si>
  <si>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</si>
  <si>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</si>
  <si>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</si>
  <si>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</si>
  <si>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</si>
  <si>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</si>
  <si>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</si>
  <si>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</si>
  <si>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</si>
  <si>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</si>
  <si>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</si>
  <si>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</si>
  <si>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</si>
  <si>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</si>
  <si>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</si>
  <si>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</si>
  <si>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</si>
  <si>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</si>
  <si>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</si>
  <si>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</si>
  <si>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</si>
  <si>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</si>
  <si>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</si>
  <si>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</si>
  <si>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</si>
  <si>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</si>
  <si>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</si>
  <si>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</si>
  <si>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</si>
  <si>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</si>
  <si>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</si>
  <si>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</si>
  <si>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</si>
  <si>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</si>
  <si>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</si>
  <si>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</si>
  <si>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</si>
  <si>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</si>
  <si>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</si>
  <si>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</si>
  <si>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</si>
  <si>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</si>
  <si>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</si>
  <si>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</si>
  <si>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</si>
  <si>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</si>
  <si>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</si>
  <si>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</si>
  <si>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</si>
  <si>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</si>
  <si>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</si>
  <si>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</si>
  <si>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</si>
  <si>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</si>
  <si>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</si>
  <si>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</si>
  <si>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</si>
  <si>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</si>
  <si>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</si>
  <si>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</si>
  <si>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</si>
  <si>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</si>
  <si>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</si>
  <si>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</si>
  <si>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</si>
  <si>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</si>
  <si>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</si>
  <si>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</si>
  <si>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</si>
  <si>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</si>
  <si>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</si>
  <si>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</si>
  <si>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</si>
  <si>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</si>
  <si>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</si>
  <si>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</si>
  <si>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</si>
  <si>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</si>
  <si>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</si>
  <si>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</si>
  <si>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</si>
  <si>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</si>
  <si>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</si>
  <si>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</si>
  <si>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</si>
  <si>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</si>
  <si>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</si>
  <si>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</si>
  <si>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</si>
  <si>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</si>
  <si>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</si>
  <si>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</si>
  <si>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</si>
  <si>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</si>
  <si>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</si>
  <si>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</si>
  <si>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</si>
  <si>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</si>
  <si>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</si>
  <si>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</si>
  <si>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</si>
  <si>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</si>
  <si>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</si>
  <si>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</si>
  <si>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</si>
  <si>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</si>
  <si>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</si>
  <si>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</si>
  <si>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</si>
  <si>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</si>
  <si>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</si>
  <si>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</si>
  <si>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</si>
  <si>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</si>
  <si>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</si>
  <si>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</si>
  <si>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</si>
  <si>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</si>
  <si>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</si>
  <si>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</si>
  <si>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</si>
  <si>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</si>
  <si>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</si>
  <si>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</si>
  <si>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</si>
  <si>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</si>
  <si>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</si>
  <si>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</si>
  <si>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</si>
  <si>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</si>
  <si>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</si>
  <si>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</si>
  <si>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</si>
  <si>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</si>
  <si>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</si>
  <si>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</si>
  <si>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</si>
  <si>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</si>
  <si>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</si>
  <si>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</si>
  <si>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</si>
  <si>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</si>
  <si>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</si>
  <si>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</si>
  <si>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</si>
  <si>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</si>
  <si>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</si>
  <si>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</si>
  <si>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</si>
  <si>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</si>
  <si>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</si>
  <si>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</si>
  <si>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</si>
  <si>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</si>
  <si>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</si>
  <si>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</si>
  <si>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</si>
  <si>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</si>
  <si>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</si>
  <si>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</si>
  <si>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</si>
  <si>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</si>
  <si>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</si>
  <si>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</si>
  <si>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</si>
  <si>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</si>
  <si>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</si>
  <si>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</si>
  <si>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</si>
  <si>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</si>
  <si>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</si>
  <si>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</si>
  <si>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</si>
  <si>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</si>
  <si>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</si>
  <si>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</si>
  <si>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</si>
  <si>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</si>
  <si>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</si>
  <si>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</si>
  <si>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</si>
  <si>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</si>
  <si>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</si>
  <si>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</si>
  <si>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</si>
  <si>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</si>
  <si>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</si>
  <si>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</si>
  <si>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</si>
  <si>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</si>
  <si>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</si>
  <si>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</si>
  <si>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</si>
  <si>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</si>
  <si>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</si>
  <si>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</si>
  <si>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</si>
  <si>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</si>
  <si>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</si>
  <si>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</si>
  <si>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</si>
  <si>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</si>
  <si>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</si>
  <si>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</si>
  <si>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</si>
  <si>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</si>
  <si>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</si>
  <si>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</si>
  <si>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</si>
  <si>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</si>
  <si>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</si>
  <si>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</si>
  <si>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</si>
  <si>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</si>
  <si>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</si>
  <si>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</si>
  <si>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</si>
  <si>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</si>
  <si>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</si>
  <si>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</si>
  <si>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</si>
  <si>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</si>
  <si>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</si>
  <si>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</si>
  <si>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</si>
  <si>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</si>
  <si>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</si>
  <si>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</si>
  <si>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</si>
  <si>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</si>
  <si>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</si>
  <si>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</si>
  <si>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</si>
  <si>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</si>
  <si>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</si>
  <si>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</si>
  <si>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</si>
  <si>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</si>
  <si>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</si>
  <si>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</si>
  <si>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</si>
  <si>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</si>
  <si>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</si>
  <si>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</si>
  <si>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</si>
  <si>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</si>
  <si>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</si>
  <si>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</si>
  <si>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</si>
  <si>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</si>
  <si>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</si>
  <si>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</si>
  <si>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</si>
  <si>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</si>
  <si>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</si>
  <si>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</si>
  <si>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</si>
  <si>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</si>
  <si>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</si>
  <si>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</si>
  <si>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</si>
  <si>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</si>
  <si>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</si>
  <si>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</si>
  <si>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</si>
  <si>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</si>
  <si>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</si>
  <si>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</si>
  <si>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</si>
  <si>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</si>
  <si>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</si>
  <si>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</si>
  <si>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</si>
  <si>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</si>
  <si>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</si>
  <si>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</si>
  <si>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</si>
  <si>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</si>
  <si>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</si>
  <si>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</si>
  <si>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</si>
  <si>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</si>
  <si>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</si>
  <si>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</si>
  <si>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</si>
  <si>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</si>
  <si>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</si>
  <si>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</si>
  <si>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</si>
  <si>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</si>
  <si>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</si>
  <si>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</si>
  <si>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</si>
  <si>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</si>
  <si>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</si>
  <si>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</si>
  <si>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</si>
  <si>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</si>
  <si>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</si>
  <si>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</si>
  <si>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</si>
  <si>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</si>
  <si>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</si>
  <si>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</si>
  <si>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</si>
  <si>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</si>
  <si>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</si>
  <si>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</si>
  <si>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</si>
  <si>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</si>
  <si>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</si>
  <si>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</si>
  <si>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</si>
  <si>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</si>
  <si>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</si>
  <si>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</si>
  <si>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</si>
  <si>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</si>
  <si>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</si>
  <si>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</si>
  <si>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</si>
  <si>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</si>
  <si>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</si>
  <si>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</si>
  <si>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</si>
  <si>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</si>
  <si>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</si>
  <si>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</si>
  <si>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</si>
  <si>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</si>
  <si>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</si>
  <si>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</si>
  <si>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</si>
  <si>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</si>
  <si>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</si>
  <si>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</si>
  <si>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</si>
  <si>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</si>
  <si>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</si>
  <si>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</si>
  <si>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</si>
  <si>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</si>
  <si>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</si>
  <si>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</si>
  <si>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</si>
  <si>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</si>
  <si>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</si>
  <si>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</si>
  <si>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</si>
  <si>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</si>
  <si>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</si>
  <si>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</si>
  <si>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</si>
  <si>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</si>
  <si>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</si>
  <si>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</si>
  <si>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</si>
  <si>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</si>
  <si>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</si>
  <si>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</si>
  <si>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</si>
  <si>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</si>
  <si>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</si>
  <si>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</si>
  <si>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</si>
  <si>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</si>
  <si>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</si>
  <si>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</si>
  <si>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</si>
  <si>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</si>
  <si>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</si>
  <si>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</si>
  <si>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</si>
  <si>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</si>
  <si>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</si>
  <si>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</si>
  <si>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</si>
  <si>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</si>
  <si>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</si>
  <si>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</si>
  <si>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</si>
  <si>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</si>
  <si>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</si>
  <si>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</si>
  <si>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</si>
  <si>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</si>
  <si>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</si>
  <si>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</si>
  <si>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</si>
  <si>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</si>
  <si>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</si>
  <si>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</si>
  <si>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</si>
  <si>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</si>
  <si>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</si>
  <si>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</si>
  <si>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</si>
  <si>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</si>
  <si>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</si>
  <si>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</si>
  <si>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</si>
  <si>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</si>
  <si>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</si>
  <si>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</si>
  <si>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</si>
  <si>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</si>
  <si>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</si>
  <si>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</si>
  <si>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</si>
  <si>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</si>
  <si>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</si>
  <si>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</si>
  <si>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</si>
  <si>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</si>
  <si>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</si>
  <si>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</si>
  <si>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</si>
  <si>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</si>
  <si>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</si>
  <si>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</si>
  <si>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</si>
  <si>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</si>
  <si>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</si>
  <si>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</si>
  <si>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</si>
  <si>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</si>
  <si>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</si>
  <si>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</si>
  <si>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</si>
  <si>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</si>
  <si>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</si>
  <si>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</si>
  <si>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</si>
  <si>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</si>
  <si>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</si>
  <si>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</si>
  <si>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</si>
  <si>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</si>
  <si>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</si>
  <si>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</si>
  <si>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</si>
  <si>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</si>
  <si>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</si>
  <si>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</si>
  <si>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</si>
  <si>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</si>
  <si>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</si>
  <si>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</si>
  <si>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</si>
  <si>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</si>
  <si>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</si>
  <si>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</si>
  <si>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</si>
  <si>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</si>
  <si>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</si>
  <si>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</si>
  <si>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</si>
  <si>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</si>
  <si>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</si>
  <si>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</si>
  <si>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</si>
  <si>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</si>
  <si>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</si>
  <si>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</si>
  <si>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</si>
  <si>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</si>
  <si>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</si>
  <si>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</si>
  <si>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</si>
  <si>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</si>
  <si>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</si>
  <si>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</si>
  <si>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</si>
  <si>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</si>
  <si>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</si>
  <si>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</si>
  <si>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</si>
  <si>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</si>
  <si>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</si>
  <si>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</si>
  <si>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</si>
  <si>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</si>
  <si>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</si>
  <si>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</si>
  <si>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</si>
  <si>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</si>
  <si>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</si>
  <si>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</si>
  <si>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</si>
  <si>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</si>
  <si>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</si>
  <si>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</si>
  <si>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</si>
  <si>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</si>
  <si>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</si>
  <si>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</si>
  <si>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</si>
  <si>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</si>
  <si>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</si>
  <si>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</si>
  <si>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</si>
  <si>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</si>
  <si>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</si>
  <si>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</si>
  <si>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</si>
  <si>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</si>
  <si>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</si>
  <si>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</si>
  <si>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</si>
  <si>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</si>
  <si>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</si>
  <si>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</si>
  <si>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</si>
  <si>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</si>
  <si>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</si>
  <si>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</si>
  <si>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</si>
  <si>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</si>
  <si>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</si>
  <si>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</si>
  <si>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</si>
  <si>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</si>
  <si>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</si>
  <si>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</si>
  <si>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</si>
  <si>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</si>
  <si>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</si>
  <si>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</si>
  <si>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</si>
  <si>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</si>
  <si>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</si>
  <si>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</si>
  <si>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</si>
  <si>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</si>
  <si>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</si>
  <si>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</si>
  <si>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</si>
  <si>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</si>
  <si>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</si>
  <si>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</si>
  <si>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</si>
  <si>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</si>
  <si>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</si>
  <si>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</si>
  <si>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</si>
  <si>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</si>
  <si>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</si>
  <si>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</si>
  <si>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</si>
  <si>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</si>
  <si>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</si>
  <si>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</si>
  <si>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</si>
  <si>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</si>
  <si>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</si>
  <si>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</si>
  <si>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</si>
  <si>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</si>
  <si>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</si>
  <si>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</si>
  <si>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</si>
  <si>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</si>
  <si>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</si>
  <si>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</si>
  <si>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</si>
  <si>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</si>
  <si>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</si>
  <si>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</si>
  <si>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</si>
  <si>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</si>
  <si>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</si>
  <si>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</si>
  <si>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</si>
  <si>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</si>
  <si>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</si>
  <si>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</si>
  <si>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</si>
  <si>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</si>
  <si>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</si>
  <si>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</si>
  <si>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</si>
  <si>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</si>
  <si>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</si>
  <si>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</si>
  <si>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</si>
  <si>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</si>
  <si>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</si>
  <si>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</si>
  <si>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</si>
  <si>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</si>
  <si>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</si>
  <si>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</si>
  <si>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</si>
  <si>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</si>
  <si>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</si>
  <si>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</si>
  <si>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</si>
  <si>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</si>
  <si>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</si>
  <si>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</si>
  <si>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</si>
  <si>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</si>
  <si>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</si>
  <si>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</si>
  <si>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</si>
  <si>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</si>
  <si>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</si>
  <si>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</si>
  <si>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</si>
  <si>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</si>
  <si>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</si>
  <si>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</si>
  <si>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</si>
  <si>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</si>
  <si>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</si>
  <si>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</si>
  <si>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</si>
  <si>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</si>
  <si>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</si>
  <si>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</si>
  <si>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</si>
  <si>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</si>
  <si>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</si>
  <si>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</si>
  <si>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</si>
  <si>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</si>
  <si>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</si>
  <si>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</si>
  <si>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</si>
  <si>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</si>
  <si>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</si>
  <si>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</si>
  <si>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</si>
  <si>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</si>
  <si>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</si>
  <si>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</si>
  <si>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</si>
  <si>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</si>
  <si>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</si>
  <si>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</si>
  <si>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</si>
  <si>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</si>
  <si>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</si>
  <si>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</si>
  <si>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</si>
  <si>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</si>
  <si>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</si>
  <si>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</si>
  <si>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</si>
  <si>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</si>
  <si>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</si>
  <si>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</si>
  <si>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</si>
  <si>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</si>
  <si>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</si>
  <si>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</si>
  <si>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</si>
  <si>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</si>
  <si>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</si>
  <si>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</si>
  <si>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</si>
  <si>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</si>
  <si>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</si>
  <si>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</si>
  <si>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</si>
  <si>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</si>
  <si>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</si>
  <si>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</si>
  <si>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</si>
  <si>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</si>
  <si>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</si>
  <si>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</si>
  <si>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</si>
  <si>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</si>
  <si>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</si>
  <si>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</si>
  <si>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</si>
  <si>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</si>
  <si>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</si>
  <si>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</si>
  <si>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</si>
  <si>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</si>
  <si>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</si>
  <si>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</si>
  <si>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</si>
  <si>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</si>
  <si>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</si>
  <si>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</si>
  <si>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</si>
  <si>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</si>
  <si>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</si>
  <si>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</si>
  <si>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</si>
  <si>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</si>
  <si>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</si>
  <si>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</si>
  <si>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</si>
  <si>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</si>
  <si>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</si>
  <si>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</si>
  <si>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</si>
  <si>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</si>
  <si>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</si>
  <si>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</si>
  <si>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</si>
  <si>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</si>
  <si>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</si>
  <si>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</si>
  <si>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</si>
  <si>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</si>
  <si>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</si>
  <si>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</si>
  <si>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</si>
  <si>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</si>
  <si>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</si>
  <si>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</si>
  <si>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</si>
  <si>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</si>
  <si>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</si>
  <si>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</si>
  <si>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</si>
  <si>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</si>
  <si>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</si>
  <si>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</si>
  <si>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</si>
  <si>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</si>
  <si>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</si>
  <si>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</si>
  <si>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</si>
  <si>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</si>
  <si>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</si>
  <si>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</si>
  <si>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</si>
  <si>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</si>
  <si>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</si>
  <si>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</si>
  <si>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</si>
  <si>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</si>
  <si>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</si>
  <si>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</si>
  <si>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</si>
  <si>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</si>
  <si>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</si>
  <si>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</si>
  <si>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</si>
  <si>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</si>
  <si>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</si>
  <si>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</si>
  <si>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</si>
  <si>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</si>
  <si>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</si>
  <si>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</si>
  <si>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</si>
  <si>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</si>
  <si>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</si>
  <si>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</si>
  <si>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</si>
  <si>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</si>
  <si>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</si>
  <si>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</si>
  <si>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</si>
  <si>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</si>
  <si>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</si>
  <si>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</si>
  <si>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</si>
  <si>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</si>
  <si>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</si>
  <si>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</si>
  <si>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</si>
  <si>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</si>
  <si>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</si>
  <si>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</si>
  <si>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</si>
  <si>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</si>
  <si>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</si>
  <si>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</si>
  <si>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</si>
  <si>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</si>
  <si>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</si>
  <si>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</si>
  <si>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</si>
  <si>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</si>
  <si>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</si>
  <si>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</si>
  <si>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</si>
  <si>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</si>
  <si>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</si>
  <si>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</si>
  <si>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</si>
  <si>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</si>
  <si>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</si>
  <si>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</si>
  <si>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</si>
  <si>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</si>
  <si>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</si>
  <si>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</si>
  <si>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</si>
  <si>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</si>
  <si>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</si>
  <si>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</si>
  <si>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</si>
  <si>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</si>
  <si>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</si>
  <si>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</si>
  <si>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</si>
  <si>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</si>
  <si>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</si>
  <si>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</si>
  <si>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</si>
  <si>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</si>
  <si>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</si>
  <si>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</si>
  <si>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</si>
  <si>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</si>
  <si>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</si>
  <si>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</si>
  <si>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</si>
  <si>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</si>
  <si>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</si>
  <si>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</si>
  <si>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</si>
  <si>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</si>
  <si>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</si>
  <si>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</si>
  <si>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</si>
  <si>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</si>
  <si>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</si>
  <si>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</si>
  <si>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</si>
  <si>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</si>
  <si>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</si>
  <si>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</si>
  <si>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</si>
  <si>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</si>
  <si>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</si>
  <si>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</si>
  <si>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</si>
  <si>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</si>
  <si>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</si>
  <si>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</si>
  <si>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</si>
  <si>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</si>
  <si>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</si>
  <si>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</si>
  <si>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</si>
  <si>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</si>
  <si>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</si>
  <si>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</si>
  <si>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</si>
  <si>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</si>
  <si>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</si>
  <si>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</si>
  <si>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</si>
  <si>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</si>
  <si>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</si>
  <si>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</si>
  <si>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</si>
  <si>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</si>
  <si>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</si>
  <si>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</si>
  <si>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</si>
  <si>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</si>
  <si>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</si>
  <si>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</si>
  <si>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</si>
  <si>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</si>
  <si>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</si>
  <si>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</si>
  <si>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</si>
  <si>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</si>
  <si>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</si>
  <si>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</si>
  <si>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</si>
  <si>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</si>
  <si>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</si>
  <si>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</si>
  <si>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</si>
  <si>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</si>
  <si>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</si>
  <si>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</si>
  <si>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</si>
  <si>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</si>
  <si>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</si>
  <si>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</si>
  <si>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</si>
  <si>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</si>
  <si>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</si>
  <si>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</si>
  <si>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</si>
  <si>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</si>
  <si>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</si>
  <si>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</si>
  <si>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</si>
  <si>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</si>
  <si>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</si>
  <si>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</si>
  <si>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</si>
  <si>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</si>
  <si>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</si>
  <si>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</si>
  <si>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</si>
  <si>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</si>
  <si>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</si>
  <si>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</si>
  <si>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</si>
  <si>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</si>
  <si>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</si>
  <si>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</si>
  <si>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</si>
  <si>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</si>
  <si>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</si>
  <si>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</si>
  <si>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</si>
  <si>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</si>
  <si>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</si>
  <si>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</si>
  <si>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</si>
  <si>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</si>
  <si>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</si>
  <si>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</si>
  <si>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</si>
  <si>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</si>
  <si>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</si>
  <si>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</si>
  <si>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</si>
  <si>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</si>
  <si>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</si>
  <si>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</si>
  <si>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</si>
  <si>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</si>
  <si>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</si>
  <si>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</si>
  <si>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</si>
  <si>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</si>
  <si>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</si>
  <si>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</si>
  <si>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</si>
  <si>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</si>
  <si>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</si>
  <si>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</si>
  <si>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</si>
  <si>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</si>
  <si>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</si>
  <si>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</si>
  <si>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</si>
  <si>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</si>
  <si>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</si>
  <si>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</si>
  <si>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</si>
  <si>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</si>
  <si>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</si>
  <si>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</si>
  <si>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</si>
  <si>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</si>
  <si>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</si>
  <si>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</si>
  <si>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</si>
  <si>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</si>
  <si>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</si>
  <si>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</si>
  <si>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</si>
  <si>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</si>
  <si>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</si>
  <si>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</si>
  <si>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</si>
  <si>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</si>
  <si>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</si>
  <si>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</si>
  <si>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</si>
  <si>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</si>
  <si>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</si>
  <si>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</si>
  <si>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</si>
  <si>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</si>
  <si>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</si>
  <si>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</si>
  <si>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</si>
  <si>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</si>
  <si>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</si>
  <si>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</si>
  <si>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</si>
  <si>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</si>
  <si>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</si>
  <si>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</si>
  <si>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</si>
  <si>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</si>
  <si>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</si>
  <si>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</si>
  <si>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</si>
  <si>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</si>
  <si>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</si>
  <si>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</si>
  <si>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</si>
  <si>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</si>
  <si>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</si>
  <si>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</si>
  <si>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</si>
  <si>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</si>
  <si>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</si>
  <si>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</si>
  <si>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</si>
  <si>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</si>
  <si>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</si>
  <si>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</si>
  <si>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</si>
  <si>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</si>
  <si>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</si>
  <si>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</si>
  <si>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</si>
  <si>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</si>
  <si>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</si>
  <si>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</si>
  <si>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</si>
  <si>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</si>
  <si>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</si>
  <si>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</si>
  <si>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</si>
  <si>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</si>
  <si>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</si>
  <si>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</si>
  <si>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</si>
  <si>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</si>
  <si>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</si>
  <si>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</si>
  <si>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</si>
  <si>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</si>
  <si>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</si>
  <si>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</si>
  <si>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</si>
  <si>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</si>
  <si>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</si>
  <si>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</si>
  <si>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</si>
  <si>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</si>
  <si>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</si>
  <si>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</si>
  <si>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</si>
  <si>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</si>
  <si>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</si>
  <si>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</si>
  <si>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</si>
  <si>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</si>
  <si>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</si>
  <si>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</si>
  <si>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</si>
  <si>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</si>
  <si>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</si>
  <si>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</si>
  <si>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</si>
  <si>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</si>
  <si>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</si>
  <si>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</si>
  <si>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</si>
  <si>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</si>
  <si>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</si>
  <si>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</si>
  <si>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</si>
  <si>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</si>
  <si>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</si>
  <si>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</si>
  <si>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</si>
  <si>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</si>
  <si>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</si>
  <si>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</si>
  <si>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</si>
  <si>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</si>
  <si>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</si>
  <si>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</si>
  <si>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</si>
  <si>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</si>
  <si>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</si>
  <si>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</si>
  <si>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</si>
  <si>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</si>
  <si>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</si>
  <si>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</si>
  <si>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</si>
  <si>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</si>
  <si>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</si>
  <si>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</si>
  <si>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</si>
  <si>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</si>
  <si>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</si>
  <si>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</si>
  <si>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</si>
  <si>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</si>
  <si>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</si>
  <si>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</si>
  <si>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</si>
  <si>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</si>
  <si>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</si>
  <si>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</si>
  <si>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</si>
  <si>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</si>
  <si>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</si>
  <si>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</si>
  <si>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</si>
  <si>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</si>
  <si>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</si>
  <si>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</si>
  <si>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</si>
  <si>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</si>
  <si>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</si>
  <si>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</si>
  <si>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</si>
  <si>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</si>
  <si>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</si>
  <si>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</si>
  <si>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</si>
  <si>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</si>
  <si>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</si>
  <si>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</si>
  <si>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</si>
  <si>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</si>
  <si>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</si>
  <si>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</si>
  <si>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</si>
  <si>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</si>
  <si>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</si>
  <si>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</si>
  <si>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</si>
  <si>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</si>
  <si>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</si>
  <si>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</si>
  <si>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</si>
  <si>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</si>
  <si>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</si>
  <si>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</si>
  <si>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</si>
  <si>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</si>
  <si>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</si>
  <si>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</si>
  <si>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</si>
  <si>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</si>
  <si>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</si>
  <si>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</si>
  <si>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</si>
  <si>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</si>
  <si>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</si>
  <si>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</si>
  <si>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</si>
  <si>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</si>
  <si>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</si>
  <si>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</si>
  <si>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</si>
  <si>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</si>
  <si>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</si>
  <si>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</si>
  <si>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</si>
  <si>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</si>
  <si>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</si>
  <si>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</si>
  <si>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</si>
  <si>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</si>
  <si>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</si>
  <si>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</si>
  <si>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</si>
  <si>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</si>
  <si>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</si>
  <si>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</si>
  <si>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</si>
  <si>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</si>
  <si>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</si>
  <si>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</si>
  <si>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</si>
  <si>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</si>
  <si>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</si>
  <si>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</si>
  <si>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</si>
  <si>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</si>
  <si>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</si>
  <si>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</si>
  <si>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</si>
  <si>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</si>
  <si>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</si>
  <si>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</si>
  <si>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</si>
  <si>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</si>
  <si>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</si>
  <si>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</si>
  <si>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</si>
  <si>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</si>
  <si>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</si>
  <si>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</si>
  <si>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</si>
  <si>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</si>
  <si>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</si>
  <si>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</si>
  <si>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</si>
  <si>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</si>
  <si>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</si>
  <si>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</si>
  <si>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</si>
  <si>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</si>
  <si>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</si>
  <si>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</si>
  <si>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</si>
  <si>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</si>
  <si>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</si>
  <si>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</si>
  <si>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</si>
  <si>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</si>
  <si>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</si>
  <si>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</si>
  <si>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</si>
  <si>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</si>
  <si>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</si>
  <si>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</si>
  <si>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</si>
  <si>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</si>
  <si>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</si>
  <si>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</si>
  <si>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</si>
  <si>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</si>
  <si>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</si>
  <si>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</si>
  <si>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</si>
  <si>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</si>
  <si>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</si>
  <si>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</si>
  <si>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</si>
  <si>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</si>
  <si>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</si>
  <si>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</si>
  <si>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</si>
  <si>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</si>
  <si>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</si>
  <si>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</si>
  <si>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</si>
  <si>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</si>
  <si>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</si>
  <si>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</si>
  <si>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</si>
  <si>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</si>
  <si>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</si>
  <si>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</si>
  <si>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</si>
  <si>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</si>
  <si>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</si>
  <si>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</si>
  <si>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</si>
  <si>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</si>
  <si>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</si>
  <si>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</si>
  <si>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</si>
  <si>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</si>
  <si>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</si>
  <si>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</si>
  <si>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</si>
  <si>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</si>
  <si>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</si>
  <si>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</si>
  <si>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</si>
  <si>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</si>
  <si>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</si>
  <si>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</si>
  <si>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</si>
  <si>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</si>
  <si>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</si>
  <si>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</si>
  <si>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</si>
  <si>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</si>
  <si>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</si>
  <si>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</si>
  <si>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</si>
  <si>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</si>
  <si>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</si>
  <si>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</si>
  <si>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</si>
  <si>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</si>
  <si>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</si>
  <si>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</si>
  <si>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</si>
  <si>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</si>
  <si>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</si>
  <si>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</si>
  <si>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</si>
  <si>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</si>
  <si>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</si>
  <si>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</si>
  <si>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</si>
  <si>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</si>
  <si>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</si>
  <si>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</si>
  <si>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</si>
  <si>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</si>
  <si>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</si>
  <si>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</si>
  <si>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</si>
  <si>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</si>
  <si>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</si>
  <si>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</si>
  <si>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</si>
  <si>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</si>
  <si>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</si>
  <si>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</si>
  <si>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</si>
  <si>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</si>
  <si>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</si>
  <si>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</si>
  <si>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</si>
  <si>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</si>
  <si>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</si>
  <si>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</si>
  <si>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</si>
  <si>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</si>
  <si>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</si>
  <si>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</si>
  <si>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</si>
  <si>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</si>
  <si>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</si>
  <si>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</si>
  <si>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</si>
  <si>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</si>
  <si>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</si>
  <si>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</si>
  <si>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</si>
  <si>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</si>
  <si>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</si>
  <si>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</si>
  <si>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</si>
  <si>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</si>
  <si>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</si>
  <si>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</si>
  <si>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</si>
  <si>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</si>
  <si>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</si>
  <si>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</si>
  <si>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</si>
  <si>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</si>
  <si>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</si>
  <si>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</si>
  <si>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</si>
  <si>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</si>
  <si>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</si>
  <si>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</si>
  <si>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</si>
  <si>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</si>
  <si>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</si>
  <si>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</si>
  <si>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</si>
  <si>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</si>
  <si>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</si>
  <si>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</si>
  <si>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</si>
  <si>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</si>
  <si>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</si>
  <si>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</si>
  <si>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</si>
  <si>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</si>
  <si>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</si>
  <si>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</si>
  <si>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</si>
  <si>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</si>
  <si>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</si>
  <si>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</si>
  <si>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</si>
  <si>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</si>
  <si>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</si>
  <si>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</si>
  <si>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</si>
  <si>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</si>
  <si>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</si>
  <si>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</si>
  <si>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</si>
  <si>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</si>
  <si>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</si>
  <si>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</si>
  <si>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</si>
  <si>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</si>
  <si>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</si>
  <si>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</si>
  <si>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</si>
  <si>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</si>
  <si>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</si>
  <si>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</si>
  <si>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</si>
  <si>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</si>
  <si>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</si>
  <si>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</si>
  <si>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</si>
  <si>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</si>
  <si>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</si>
  <si>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</si>
  <si>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</si>
  <si>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</si>
  <si>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</si>
  <si>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</si>
  <si>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</si>
  <si>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</si>
  <si>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</si>
  <si>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</si>
  <si>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</si>
  <si>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</si>
  <si>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</si>
  <si>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</si>
  <si>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</si>
  <si>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</si>
  <si>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</si>
  <si>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</si>
  <si>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</si>
  <si>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</si>
  <si>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</si>
  <si>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</si>
  <si>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</si>
  <si>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</si>
  <si>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</si>
  <si>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</si>
  <si>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</si>
  <si>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</si>
  <si>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</si>
  <si>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</si>
  <si>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</si>
  <si>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</si>
  <si>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</si>
  <si>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</si>
  <si>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</si>
  <si>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</si>
  <si>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</si>
  <si>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</si>
  <si>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</si>
  <si>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</si>
  <si>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</si>
  <si>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</si>
  <si>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</si>
  <si>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</si>
  <si>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</si>
  <si>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</si>
  <si>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</si>
  <si>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</si>
  <si>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</si>
  <si>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</si>
  <si>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</si>
  <si>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</si>
  <si>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</si>
  <si>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</si>
  <si>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</si>
  <si>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</si>
  <si>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</si>
  <si>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</si>
  <si>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</si>
  <si>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</si>
  <si>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</si>
  <si>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</si>
  <si>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</si>
  <si>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</si>
  <si>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</si>
  <si>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</si>
  <si>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</si>
  <si>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</si>
  <si>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</si>
  <si>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</si>
  <si>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</si>
  <si>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</si>
  <si>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</si>
  <si>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</si>
  <si>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</si>
  <si>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</si>
  <si>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</si>
  <si>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</si>
  <si>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</si>
  <si>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</si>
  <si>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</si>
  <si>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</si>
  <si>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</si>
  <si>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</si>
  <si>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</si>
  <si>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</si>
  <si>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</si>
  <si>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</si>
  <si>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</si>
  <si>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</si>
  <si>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</si>
  <si>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</si>
  <si>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</si>
  <si>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</si>
  <si>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</si>
  <si>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</si>
  <si>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</si>
  <si>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</si>
  <si>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</si>
  <si>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</si>
  <si>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</si>
  <si>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</si>
  <si>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</si>
  <si>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</si>
  <si>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</si>
  <si>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</si>
  <si>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</si>
  <si>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</si>
  <si>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</si>
  <si>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</si>
  <si>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</si>
  <si>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</si>
  <si>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</si>
  <si>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</si>
  <si>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</si>
  <si>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</si>
  <si>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</si>
  <si>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</si>
  <si>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</si>
  <si>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</si>
  <si>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</si>
  <si>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</si>
  <si>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</si>
  <si>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</si>
  <si>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</si>
  <si>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</si>
  <si>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</si>
  <si>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</si>
  <si>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</si>
  <si>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</si>
  <si>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</si>
  <si>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</si>
  <si>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</si>
  <si>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</si>
  <si>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</si>
  <si>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</si>
  <si>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</si>
  <si>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</si>
  <si>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</si>
  <si>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</si>
  <si>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</si>
  <si>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</si>
  <si>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</si>
  <si>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</si>
  <si>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</si>
  <si>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</si>
  <si>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</si>
  <si>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</si>
  <si>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</si>
  <si>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</si>
  <si>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</si>
  <si>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</si>
  <si>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</si>
  <si>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</si>
  <si>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</si>
  <si>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</si>
  <si>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</si>
  <si>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</si>
  <si>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</si>
  <si>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</si>
  <si>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</si>
  <si>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</si>
  <si>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</si>
  <si>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</si>
  <si>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</si>
  <si>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</si>
  <si>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</si>
  <si>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</si>
  <si>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</si>
  <si>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</si>
  <si>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</si>
  <si>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</si>
  <si>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</si>
  <si>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</si>
  <si>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</si>
  <si>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</si>
  <si>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</si>
  <si>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</si>
  <si>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</si>
  <si>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</si>
  <si>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</si>
  <si>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</si>
  <si>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</si>
  <si>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</si>
  <si>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</si>
  <si>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</si>
  <si>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</si>
  <si>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</si>
  <si>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</si>
  <si>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</si>
  <si>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</si>
  <si>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</si>
  <si>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</si>
  <si>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</si>
  <si>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</si>
  <si>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</si>
  <si>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</si>
  <si>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</si>
  <si>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</si>
  <si>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</si>
  <si>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</si>
  <si>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</si>
  <si>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</si>
  <si>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</si>
  <si>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</si>
  <si>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</si>
  <si>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</si>
  <si>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</si>
  <si>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</si>
  <si>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</si>
  <si>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</si>
  <si>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</si>
  <si>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</si>
  <si>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</si>
  <si>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</si>
  <si>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</si>
  <si>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</si>
  <si>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</si>
  <si>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</si>
  <si>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</si>
  <si>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</si>
  <si>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</si>
  <si>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</si>
  <si>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</si>
  <si>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</si>
  <si>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</si>
  <si>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</si>
  <si>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</si>
  <si>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</si>
  <si>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</si>
  <si>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</si>
  <si>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</si>
  <si>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</si>
  <si>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</si>
  <si>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</si>
  <si>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</si>
  <si>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</si>
  <si>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</si>
  <si>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</si>
  <si>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</si>
  <si>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</si>
  <si>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</si>
  <si>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</si>
  <si>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</si>
  <si>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</si>
  <si>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</si>
  <si>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</si>
  <si>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</si>
  <si>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</si>
  <si>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</si>
  <si>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</si>
  <si>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</si>
  <si>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</si>
  <si>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</si>
  <si>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</si>
  <si>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</si>
  <si>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</si>
  <si>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</si>
  <si>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</si>
  <si>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</si>
  <si>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</si>
  <si>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</si>
  <si>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</si>
  <si>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</si>
  <si>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</si>
  <si>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</si>
  <si>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</si>
  <si>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</si>
  <si>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</si>
  <si>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</si>
  <si>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</si>
  <si>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</si>
  <si>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</si>
  <si>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</si>
  <si>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</si>
  <si>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</si>
  <si>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</si>
  <si>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</si>
  <si>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</si>
  <si>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</si>
  <si>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</si>
  <si>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</si>
  <si>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</si>
  <si>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</si>
  <si>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</si>
  <si>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</si>
  <si>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</si>
  <si>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</si>
  <si>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</si>
  <si>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</si>
  <si>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</si>
  <si>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</si>
  <si>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</si>
  <si>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</si>
  <si>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</si>
  <si>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</si>
  <si>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</si>
  <si>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</si>
  <si>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</si>
  <si>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</si>
  <si>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</si>
  <si>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</si>
  <si>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</si>
  <si>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</si>
  <si>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</si>
  <si>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</si>
  <si>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</si>
  <si>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</si>
  <si>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</si>
  <si>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</si>
  <si>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</si>
  <si>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</si>
  <si>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</si>
  <si>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</si>
  <si>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</si>
  <si>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</si>
  <si>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</si>
  <si>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</si>
  <si>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</si>
  <si>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</si>
  <si>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</si>
  <si>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</si>
  <si>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</si>
  <si>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</si>
  <si>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</si>
  <si>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</si>
  <si>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</si>
  <si>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</si>
  <si>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</si>
  <si>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</si>
  <si>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</si>
  <si>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</si>
  <si>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</si>
  <si>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</si>
  <si>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</si>
  <si>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</si>
  <si>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</si>
  <si>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</si>
  <si>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</si>
  <si>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</si>
  <si>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</si>
  <si>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</si>
  <si>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</si>
  <si>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</si>
  <si>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</si>
  <si>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</si>
  <si>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</si>
  <si>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</si>
  <si>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</si>
  <si>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</si>
  <si>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</si>
  <si>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</si>
  <si>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</si>
  <si>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</si>
  <si>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</si>
  <si>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</si>
  <si>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</si>
  <si>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</si>
  <si>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</si>
  <si>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</si>
  <si>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</si>
  <si>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</si>
  <si>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</si>
  <si>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</si>
  <si>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</si>
  <si>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</si>
  <si>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</si>
  <si>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</si>
  <si>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</si>
  <si>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</si>
  <si>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</si>
  <si>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</si>
  <si>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</si>
  <si>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</si>
  <si>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</si>
  <si>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</si>
  <si>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</si>
  <si>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</si>
  <si>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</si>
  <si>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</si>
  <si>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</si>
  <si>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</si>
  <si>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</si>
  <si>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</si>
  <si>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</si>
  <si>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</si>
  <si>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</si>
  <si>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</si>
  <si>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</si>
  <si>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</si>
  <si>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</si>
  <si>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</si>
  <si>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</si>
  <si>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</si>
  <si>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</si>
  <si>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</si>
  <si>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</si>
  <si>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</si>
  <si>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</si>
  <si>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</si>
  <si>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</si>
  <si>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</si>
  <si>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</si>
  <si>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</si>
  <si>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</si>
  <si>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</si>
  <si>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</si>
  <si>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</si>
  <si>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</si>
  <si>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</si>
  <si>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</si>
  <si>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</si>
  <si>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</si>
  <si>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</si>
  <si>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</si>
  <si>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</si>
  <si>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</si>
  <si>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</si>
  <si>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</si>
  <si>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</si>
  <si>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</si>
  <si>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</si>
  <si>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</si>
  <si>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</si>
  <si>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</si>
  <si>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</si>
  <si>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</si>
  <si>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</si>
  <si>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</si>
  <si>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</si>
  <si>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</si>
  <si>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</si>
  <si>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</si>
  <si>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</si>
  <si>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</si>
  <si>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</si>
  <si>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</si>
  <si>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</si>
  <si>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</si>
  <si>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</si>
  <si>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</si>
  <si>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</si>
  <si>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</si>
  <si>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</si>
  <si>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</si>
  <si>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</si>
  <si>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</si>
  <si>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</si>
  <si>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</si>
  <si>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</si>
  <si>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</si>
  <si>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</si>
  <si>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</si>
  <si>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</si>
  <si>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</si>
  <si>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</si>
  <si>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</si>
  <si>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</si>
  <si>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</si>
  <si>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</si>
  <si>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</si>
  <si>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</si>
  <si>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</si>
  <si>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</si>
  <si>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</si>
  <si>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</si>
  <si>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</si>
  <si>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</si>
  <si>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</si>
  <si>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</si>
  <si>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</si>
  <si>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</si>
  <si>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</si>
  <si>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</si>
  <si>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</si>
  <si>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</si>
  <si>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</si>
  <si>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</si>
  <si>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</si>
  <si>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</si>
  <si>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</si>
  <si>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</si>
  <si>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</si>
  <si>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</si>
  <si>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</si>
  <si>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</si>
  <si>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</si>
  <si>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</si>
  <si>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</si>
  <si>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</si>
  <si>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</si>
  <si>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</si>
  <si>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</si>
  <si>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</si>
  <si>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</si>
  <si>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</si>
  <si>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</si>
  <si>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</si>
  <si>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</si>
  <si>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</si>
  <si>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</si>
  <si>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</si>
  <si>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</si>
  <si>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</si>
  <si>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</si>
  <si>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</si>
  <si>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</si>
  <si>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</si>
  <si>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</si>
  <si>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</si>
  <si>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</si>
  <si>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</si>
  <si>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</si>
  <si>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</si>
  <si>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</si>
  <si>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</si>
  <si>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</si>
  <si>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</si>
  <si>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</si>
  <si>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</si>
  <si>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</si>
  <si>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</si>
  <si>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</si>
  <si>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</si>
  <si>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</si>
  <si>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</si>
  <si>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</si>
  <si>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</si>
  <si>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</si>
  <si>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</si>
  <si>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</si>
  <si>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</si>
  <si>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</si>
  <si>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</si>
  <si>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</si>
  <si>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</si>
  <si>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</si>
  <si>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</si>
  <si>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</si>
  <si>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</si>
  <si>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</si>
  <si>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</si>
  <si>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</si>
  <si>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</si>
  <si>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</si>
  <si>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</si>
  <si>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</si>
  <si>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</si>
  <si>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</si>
  <si>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</si>
  <si>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</si>
  <si>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</si>
  <si>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</si>
  <si>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</si>
  <si>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</si>
  <si>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</si>
  <si>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</si>
  <si>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</si>
  <si>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</si>
  <si>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</si>
  <si>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</si>
  <si>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</si>
  <si>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</si>
  <si>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</si>
  <si>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</si>
  <si>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</si>
  <si>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</si>
  <si>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</si>
  <si>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</si>
  <si>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</si>
  <si>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</si>
  <si>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</si>
  <si>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</si>
  <si>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</si>
  <si>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</si>
  <si>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</si>
  <si>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</si>
  <si>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</si>
  <si>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</si>
  <si>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</si>
  <si>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</si>
  <si>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</si>
  <si>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</si>
  <si>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</si>
  <si>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</si>
  <si>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</si>
  <si>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</si>
  <si>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</si>
  <si>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</si>
  <si>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</si>
  <si>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</si>
  <si>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</si>
  <si>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</si>
  <si>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</si>
  <si>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</si>
  <si>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</si>
  <si>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</si>
  <si>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</si>
  <si>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</si>
  <si>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</si>
  <si>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</si>
  <si>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</si>
  <si>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</si>
  <si>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</si>
  <si>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</si>
  <si>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</si>
  <si>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</si>
  <si>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</si>
  <si>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</si>
  <si>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</si>
  <si>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</si>
  <si>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</si>
  <si>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</si>
  <si>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</si>
  <si>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</si>
  <si>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</si>
  <si>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</si>
  <si>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</si>
  <si>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</si>
  <si>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</si>
  <si>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</si>
  <si>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</si>
  <si>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</si>
  <si>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</si>
  <si>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</si>
  <si>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</si>
  <si>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</si>
  <si>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</si>
  <si>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</si>
  <si>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</si>
  <si>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</si>
  <si>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</si>
  <si>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</si>
  <si>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</si>
  <si>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</si>
  <si>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</si>
  <si>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</si>
  <si>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</si>
  <si>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</si>
  <si>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</si>
  <si>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</si>
  <si>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</si>
  <si>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</si>
  <si>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</si>
  <si>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</si>
  <si>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</si>
  <si>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</si>
  <si>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</si>
  <si>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</si>
  <si>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</si>
  <si>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</si>
  <si>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</si>
  <si>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</si>
  <si>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</si>
  <si>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</si>
  <si>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</si>
  <si>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</si>
  <si>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</si>
  <si>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</si>
  <si>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</si>
  <si>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</si>
  <si>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</si>
  <si>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</si>
  <si>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</si>
  <si>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</si>
  <si>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</si>
  <si>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</si>
  <si>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</si>
  <si>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</si>
  <si>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</si>
  <si>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</si>
  <si>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</si>
  <si>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</si>
  <si>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</si>
  <si>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</si>
  <si>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</si>
  <si>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</si>
  <si>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</si>
  <si>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</si>
  <si>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</si>
  <si>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</si>
  <si>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</si>
  <si>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</si>
  <si>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</si>
  <si>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</si>
  <si>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</si>
  <si>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</si>
  <si>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</si>
  <si>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</si>
  <si>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</si>
  <si>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</si>
  <si>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</si>
  <si>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</si>
  <si>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</si>
  <si>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</si>
  <si>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</si>
  <si>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</si>
  <si>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</si>
  <si>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</si>
  <si>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</si>
  <si>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</si>
  <si>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</si>
  <si>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</si>
  <si>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</si>
  <si>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</si>
  <si>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</si>
  <si>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</si>
  <si>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</si>
  <si>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</si>
  <si>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</si>
  <si>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</si>
  <si>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</si>
  <si>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</si>
  <si>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</si>
  <si>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</si>
  <si>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</si>
  <si>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</si>
  <si>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</si>
  <si>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</si>
  <si>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</si>
  <si>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</si>
  <si>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</si>
  <si>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</si>
  <si>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</si>
  <si>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</si>
  <si>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</si>
  <si>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</si>
  <si>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</si>
  <si>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</si>
  <si>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</si>
  <si>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</si>
  <si>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</si>
  <si>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</si>
  <si>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</si>
  <si>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</si>
  <si>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</si>
  <si>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</si>
  <si>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</si>
  <si>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</si>
  <si>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</si>
  <si>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</si>
  <si>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</si>
  <si>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</si>
  <si>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</si>
  <si>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</si>
  <si>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</si>
  <si>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</si>
  <si>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</si>
  <si>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</si>
  <si>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</si>
  <si>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</si>
  <si>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</si>
  <si>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</si>
  <si>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</si>
  <si>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</si>
  <si>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</si>
  <si>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</si>
  <si>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</si>
  <si>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</si>
  <si>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</si>
  <si>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</si>
  <si>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</si>
  <si>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</si>
  <si>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</si>
  <si>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</si>
  <si>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</si>
  <si>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</si>
  <si>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</si>
  <si>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</si>
  <si>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</si>
  <si>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</si>
  <si>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</si>
  <si>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</si>
  <si>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</si>
  <si>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</si>
  <si>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</si>
  <si>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</si>
  <si>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</si>
  <si>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</si>
  <si>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</si>
  <si>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</si>
  <si>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</si>
  <si>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</si>
  <si>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</si>
  <si>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</si>
  <si>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</si>
  <si>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</si>
  <si>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</si>
  <si>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</si>
  <si>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</si>
  <si>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</si>
  <si>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</si>
  <si>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</si>
  <si>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</si>
  <si>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</si>
  <si>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</si>
  <si>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</si>
  <si>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</si>
  <si>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</si>
  <si>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</si>
  <si>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</si>
  <si>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</si>
  <si>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</si>
  <si>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</si>
  <si>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</si>
  <si>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</si>
  <si>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</si>
  <si>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</si>
  <si>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</si>
  <si>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</si>
  <si>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</si>
  <si>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</si>
  <si>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</si>
  <si>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</si>
  <si>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</si>
  <si>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</si>
  <si>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</si>
  <si>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</si>
  <si>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</si>
  <si>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</si>
  <si>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</si>
  <si>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</si>
  <si>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</si>
  <si>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</si>
  <si>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</si>
  <si>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</si>
  <si>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</si>
  <si>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</si>
  <si>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</si>
  <si>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</si>
  <si>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</si>
  <si>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</si>
  <si>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</si>
  <si>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</si>
  <si>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</si>
  <si>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</si>
  <si>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</si>
  <si>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</si>
  <si>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</si>
  <si>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</si>
  <si>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</si>
  <si>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</si>
  <si>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</si>
  <si>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</si>
  <si>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</si>
  <si>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</si>
  <si>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</si>
  <si>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</si>
  <si>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</si>
  <si>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</si>
  <si>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</si>
  <si>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</si>
  <si>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</si>
  <si>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</si>
  <si>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</si>
  <si>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</si>
  <si>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</si>
  <si>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</si>
  <si>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</si>
  <si>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</si>
  <si>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</si>
  <si>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</si>
  <si>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</si>
  <si>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</si>
  <si>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</si>
  <si>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</si>
  <si>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</si>
  <si>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</si>
  <si>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</si>
  <si>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</si>
  <si>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</si>
  <si>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</si>
  <si>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</si>
  <si>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</si>
  <si>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</si>
  <si>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</si>
  <si>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</si>
  <si>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</si>
  <si>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</si>
  <si>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</si>
  <si>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</si>
  <si>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</si>
  <si>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</si>
  <si>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</si>
  <si>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</si>
  <si>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</si>
  <si>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</si>
  <si>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</si>
  <si>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</si>
  <si>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</si>
  <si>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</si>
  <si>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</si>
  <si>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</si>
  <si>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</si>
  <si>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</si>
  <si>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</si>
  <si>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</si>
  <si>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</si>
  <si>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</si>
  <si>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</si>
  <si>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</si>
  <si>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</si>
  <si>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</si>
  <si>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</si>
  <si>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</si>
  <si>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</si>
  <si>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</si>
  <si>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</si>
  <si>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</si>
  <si>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</si>
  <si>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</si>
  <si>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</si>
  <si>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</si>
  <si>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</si>
  <si>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</si>
  <si>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</si>
  <si>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</si>
  <si>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</si>
  <si>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</si>
  <si>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</si>
  <si>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</si>
  <si>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</si>
  <si>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</si>
  <si>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</si>
  <si>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</si>
  <si>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</si>
  <si>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</si>
  <si>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</si>
  <si>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</si>
  <si>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</si>
  <si>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</si>
  <si>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</si>
  <si>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</si>
  <si>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</si>
  <si>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</si>
  <si>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</si>
  <si>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</si>
  <si>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</si>
  <si>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</si>
  <si>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</si>
  <si>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</si>
  <si>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</si>
  <si>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</si>
  <si>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</si>
  <si>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</si>
  <si>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</si>
  <si>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</si>
  <si>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</si>
  <si>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</si>
  <si>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</si>
  <si>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</si>
  <si>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</si>
  <si>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</si>
  <si>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</si>
  <si>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</si>
  <si>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</si>
  <si>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</si>
  <si>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</si>
  <si>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</si>
  <si>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</si>
  <si>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</si>
  <si>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</si>
  <si>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</si>
  <si>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</si>
  <si>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</si>
  <si>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</si>
  <si>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</si>
  <si>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</si>
  <si>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</si>
  <si>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</si>
  <si>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</si>
  <si>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</si>
  <si>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</si>
  <si>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</si>
  <si>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</si>
  <si>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</si>
  <si>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</si>
  <si>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</si>
  <si>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</si>
  <si>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</si>
  <si>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</si>
  <si>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</si>
  <si>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</si>
  <si>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</si>
  <si>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</si>
  <si>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</si>
  <si>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</si>
  <si>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</si>
  <si>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</si>
  <si>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</si>
  <si>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</si>
  <si>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</si>
  <si>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</si>
  <si>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</si>
  <si>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</si>
  <si>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</si>
  <si>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</si>
  <si>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</si>
  <si>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</si>
  <si>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</si>
  <si>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</si>
  <si>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</si>
  <si>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</si>
  <si>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</si>
  <si>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</si>
  <si>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</si>
  <si>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</si>
  <si>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</si>
  <si>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</si>
  <si>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</si>
  <si>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</si>
  <si>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</si>
  <si>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</si>
  <si>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</si>
  <si>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</si>
  <si>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</si>
  <si>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</si>
  <si>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</si>
  <si>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</si>
  <si>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</si>
  <si>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</si>
  <si>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</si>
  <si>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</si>
  <si>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</si>
  <si>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</si>
  <si>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</si>
  <si>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</si>
  <si>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</si>
  <si>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</si>
  <si>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</si>
  <si>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</si>
  <si>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</si>
  <si>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</si>
  <si>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</si>
  <si>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</si>
  <si>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</si>
  <si>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</si>
  <si>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</si>
  <si>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</si>
  <si>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</si>
  <si>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</si>
  <si>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</si>
  <si>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</si>
  <si>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</si>
  <si>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</si>
  <si>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</si>
  <si>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</si>
  <si>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</si>
  <si>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</si>
  <si>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</si>
  <si>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</si>
  <si>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</si>
  <si>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</si>
  <si>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</si>
  <si>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</si>
  <si>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</si>
  <si>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</si>
  <si>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</si>
  <si>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</si>
  <si>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</si>
  <si>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</si>
  <si>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</si>
  <si>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</si>
  <si>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</si>
  <si>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</si>
  <si>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</si>
  <si>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</si>
  <si>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</si>
  <si>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</si>
  <si>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</si>
  <si>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</si>
  <si>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</si>
  <si>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</si>
  <si>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</si>
  <si>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</si>
  <si>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</si>
  <si>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</si>
  <si>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</si>
  <si>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</si>
  <si>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</si>
  <si>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</si>
  <si>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</si>
  <si>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</si>
  <si>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</si>
  <si>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</si>
  <si>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</si>
  <si>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</si>
  <si>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</si>
  <si>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</si>
  <si>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</si>
  <si>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</si>
  <si>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</si>
  <si>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</si>
  <si>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</si>
  <si>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</si>
  <si>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</si>
  <si>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</si>
  <si>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</si>
  <si>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</si>
  <si>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</si>
  <si>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</si>
  <si>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</si>
  <si>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</si>
  <si>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</si>
  <si>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</si>
  <si>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</si>
  <si>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</si>
  <si>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</si>
  <si>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</si>
  <si>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</si>
  <si>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</si>
  <si>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</si>
  <si>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</si>
  <si>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</si>
  <si>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</si>
  <si>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</si>
  <si>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</si>
  <si>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</si>
  <si>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</si>
  <si>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</si>
  <si>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</si>
  <si>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</si>
  <si>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</si>
  <si>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</si>
  <si>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</si>
  <si>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</si>
  <si>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</si>
  <si>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</si>
  <si>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</si>
  <si>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</si>
  <si>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</si>
  <si>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</si>
  <si>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</si>
  <si>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</si>
  <si>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</si>
  <si>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</si>
  <si>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</si>
  <si>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</si>
  <si>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</si>
  <si>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</si>
  <si>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</si>
  <si>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</si>
  <si>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</si>
  <si>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</si>
  <si>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</si>
  <si>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</si>
  <si>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</si>
  <si>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</si>
  <si>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</si>
  <si>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</si>
  <si>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</si>
  <si>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</si>
  <si>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</si>
  <si>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</si>
  <si>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</si>
  <si>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</si>
  <si>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</si>
  <si>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</si>
  <si>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</si>
  <si>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</si>
  <si>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</si>
  <si>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</si>
  <si>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</si>
  <si>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</si>
  <si>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</si>
  <si>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</si>
  <si>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</si>
  <si>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</si>
  <si>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</si>
  <si>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</si>
  <si>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</si>
  <si>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</si>
  <si>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</si>
  <si>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</si>
  <si>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</si>
  <si>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</si>
  <si>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</si>
  <si>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</si>
  <si>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</si>
  <si>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</si>
  <si>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</si>
  <si>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</si>
  <si>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</si>
  <si>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</si>
  <si>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</si>
  <si>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</si>
  <si>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</si>
  <si>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</si>
  <si>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</si>
  <si>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</si>
  <si>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</si>
  <si>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</si>
  <si>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</si>
  <si>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</si>
  <si>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</si>
  <si>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</si>
  <si>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</si>
  <si>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</si>
  <si>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</si>
  <si>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</si>
  <si>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</si>
  <si>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</si>
  <si>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</si>
  <si>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</si>
  <si>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</si>
  <si>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</si>
  <si>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</si>
  <si>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</si>
  <si>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</si>
  <si>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</si>
  <si>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</si>
  <si>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</si>
  <si>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</si>
  <si>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</si>
  <si>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</si>
  <si>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</si>
  <si>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</si>
  <si>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</si>
  <si>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</si>
  <si>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</si>
  <si>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</si>
  <si>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</si>
  <si>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</si>
  <si>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</si>
  <si>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</si>
  <si>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</si>
  <si>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</si>
  <si>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</si>
  <si>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</si>
  <si>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</si>
  <si>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</si>
  <si>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</si>
  <si>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</si>
  <si>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</si>
  <si>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</si>
  <si>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</si>
  <si>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</si>
  <si>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</si>
  <si>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</si>
  <si>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</si>
  <si>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</si>
  <si>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</si>
  <si>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</si>
  <si>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</si>
  <si>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</si>
  <si>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</si>
  <si>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</si>
  <si>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</si>
  <si>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</si>
  <si>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</si>
  <si>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</si>
  <si>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</si>
  <si>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</si>
  <si>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</si>
  <si>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</si>
  <si>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</si>
  <si>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</si>
  <si>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</si>
  <si>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</si>
  <si>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</si>
  <si>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</si>
  <si>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</si>
  <si>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</si>
  <si>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</si>
  <si>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</si>
  <si>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</si>
  <si>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</si>
  <si>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</si>
  <si>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</si>
  <si>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</si>
  <si>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</si>
  <si>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</si>
  <si>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</si>
  <si>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</si>
  <si>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</si>
  <si>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</si>
  <si>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</si>
  <si>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</si>
  <si>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</si>
  <si>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</si>
  <si>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</si>
  <si>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</si>
  <si>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</si>
  <si>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</si>
  <si>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</si>
  <si>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</si>
  <si>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</si>
  <si>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</si>
  <si>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</si>
  <si>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</si>
  <si>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</si>
  <si>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</si>
  <si>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</si>
  <si>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</si>
  <si>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</si>
  <si>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</si>
  <si>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</si>
  <si>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</si>
  <si>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</si>
  <si>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</si>
  <si>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</si>
  <si>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</si>
  <si>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</si>
  <si>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</si>
  <si>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</si>
  <si>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</si>
  <si>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</si>
  <si>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</si>
  <si>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</si>
  <si>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</si>
  <si>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</si>
  <si>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</si>
  <si>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</si>
  <si>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</si>
  <si>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</si>
  <si>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</si>
  <si>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</si>
  <si>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</si>
  <si>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</si>
  <si>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</si>
  <si>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</si>
  <si>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</si>
  <si>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</si>
  <si>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</si>
  <si>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</si>
  <si>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</si>
  <si>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</si>
  <si>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</si>
  <si>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</si>
  <si>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</si>
  <si>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</si>
  <si>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</si>
  <si>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</si>
  <si>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</si>
  <si>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</si>
  <si>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</si>
  <si>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</si>
  <si>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</si>
  <si>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</si>
  <si>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</si>
  <si>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</si>
  <si>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</si>
  <si>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</si>
  <si>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</si>
  <si>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</si>
  <si>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</si>
  <si>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</si>
  <si>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</si>
  <si>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</si>
  <si>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</si>
  <si>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</si>
  <si>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</si>
  <si>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</si>
  <si>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</si>
  <si>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</si>
  <si>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</si>
  <si>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</si>
  <si>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</si>
  <si>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</si>
  <si>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</si>
  <si>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</si>
  <si>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</si>
  <si>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</si>
  <si>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</si>
  <si>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</si>
  <si>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</si>
  <si>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</si>
  <si>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</si>
  <si>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</si>
  <si>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</si>
  <si>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</si>
  <si>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</si>
  <si>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</si>
  <si>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</si>
  <si>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</si>
  <si>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</si>
  <si>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</si>
  <si>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</si>
  <si>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</si>
  <si>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</si>
  <si>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</si>
  <si>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</si>
  <si>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</si>
  <si>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</si>
  <si>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</si>
  <si>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</si>
  <si>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</si>
  <si>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</si>
  <si>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</si>
  <si>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</si>
  <si>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</si>
  <si>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</si>
  <si>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</si>
  <si>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</si>
  <si>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</si>
  <si>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</si>
  <si>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</si>
  <si>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</si>
  <si>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</si>
  <si>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</si>
  <si>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</si>
  <si>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</si>
  <si>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</si>
  <si>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</si>
  <si>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</si>
  <si>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</si>
  <si>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</si>
  <si>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</si>
  <si>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</si>
  <si>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</si>
  <si>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</si>
  <si>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</si>
  <si>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</si>
  <si>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</si>
  <si>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</si>
  <si>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</si>
  <si>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</si>
  <si>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</si>
  <si>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</si>
  <si>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</si>
  <si>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</si>
  <si>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</si>
  <si>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</si>
  <si>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</si>
  <si>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</si>
  <si>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</si>
  <si>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</si>
  <si>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</si>
  <si>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</si>
  <si>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</si>
  <si>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</si>
  <si>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</si>
  <si>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</si>
  <si>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</si>
  <si>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</si>
  <si>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</si>
  <si>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</si>
  <si>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</si>
  <si>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</si>
  <si>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</si>
  <si>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</si>
  <si>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</si>
  <si>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</si>
  <si>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</si>
  <si>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</si>
  <si>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</si>
  <si>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</si>
  <si>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</si>
  <si>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</si>
  <si>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</si>
  <si>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</si>
  <si>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</si>
  <si>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</si>
  <si>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</si>
  <si>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</si>
  <si>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</si>
  <si>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</si>
  <si>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</si>
  <si>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</si>
  <si>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</si>
  <si>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</si>
  <si>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</si>
  <si>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</si>
  <si>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</si>
  <si>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</si>
  <si>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</si>
  <si>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</si>
  <si>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</si>
  <si>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</si>
  <si>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</si>
  <si>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</si>
  <si>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</si>
  <si>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</si>
  <si>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</si>
  <si>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</si>
  <si>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</si>
  <si>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</si>
  <si>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</si>
  <si>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</si>
  <si>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</si>
  <si>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</si>
  <si>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</si>
  <si>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</si>
  <si>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</si>
  <si>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</si>
  <si>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</si>
  <si>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</si>
  <si>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</si>
  <si>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</si>
  <si>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</si>
  <si>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</si>
  <si>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</si>
  <si>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</si>
  <si>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</si>
  <si>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</si>
  <si>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</si>
  <si>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</si>
  <si>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</si>
  <si>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</si>
  <si>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</si>
  <si>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</si>
  <si>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</si>
  <si>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</si>
  <si>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</si>
  <si>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</si>
  <si>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</si>
  <si>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</si>
  <si>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</si>
  <si>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</si>
  <si>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</si>
  <si>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</si>
  <si>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</si>
  <si>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</si>
  <si>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</si>
  <si>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</si>
  <si>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</si>
  <si>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</si>
  <si>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</si>
  <si>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</si>
  <si>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</si>
  <si>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</si>
  <si>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</si>
  <si>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</si>
  <si>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</si>
  <si>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</si>
  <si>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</si>
  <si>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</si>
  <si>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</si>
  <si>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</si>
  <si>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</si>
  <si>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</si>
  <si>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</si>
  <si>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</si>
  <si>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</si>
  <si>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</si>
  <si>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</si>
  <si>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</si>
  <si>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</si>
  <si>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</si>
  <si>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</si>
  <si>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</si>
  <si>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</si>
  <si>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</si>
  <si>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</si>
  <si>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</si>
  <si>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</si>
  <si>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</si>
  <si>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</si>
  <si>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</si>
  <si>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</si>
  <si>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</si>
  <si>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</si>
  <si>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</si>
  <si>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</si>
  <si>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</si>
  <si>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</si>
  <si>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</si>
  <si>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</si>
  <si>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</si>
  <si>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</si>
  <si>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</si>
  <si>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</si>
  <si>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</si>
  <si>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</si>
  <si>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</si>
  <si>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</si>
  <si>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</si>
  <si>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</si>
  <si>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</si>
  <si>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</si>
  <si>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</si>
  <si>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</si>
  <si>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</si>
  <si>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</si>
  <si>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</si>
  <si>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</si>
  <si>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</si>
  <si>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</si>
  <si>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</si>
  <si>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</si>
  <si>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</si>
  <si>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</si>
  <si>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</si>
  <si>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</si>
  <si>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</si>
  <si>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</si>
  <si>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</si>
  <si>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</si>
  <si>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</si>
  <si>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</si>
  <si>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</si>
  <si>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</si>
  <si>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</si>
  <si>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</si>
  <si>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</si>
  <si>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</si>
  <si>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</si>
  <si>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</si>
  <si>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</si>
  <si>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</si>
  <si>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</si>
  <si>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</si>
  <si>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</si>
  <si>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</si>
  <si>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</si>
  <si>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</si>
  <si>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</si>
  <si>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</si>
  <si>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</si>
  <si>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</si>
  <si>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</si>
  <si>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</si>
  <si>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</si>
  <si>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</si>
  <si>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</si>
  <si>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</si>
  <si>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</si>
  <si>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</si>
  <si>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</si>
  <si>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</si>
  <si>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</si>
  <si>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</si>
  <si>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</si>
  <si>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</si>
  <si>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</si>
  <si>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</si>
  <si>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</si>
  <si>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</si>
  <si>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</si>
  <si>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</si>
  <si>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</si>
  <si>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</si>
  <si>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</si>
  <si>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</si>
  <si>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</si>
  <si>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</si>
  <si>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</si>
  <si>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</si>
  <si>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</si>
  <si>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</si>
  <si>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</si>
  <si>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</si>
  <si>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</si>
  <si>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</si>
  <si>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</si>
  <si>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</si>
  <si>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</si>
  <si>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</si>
  <si>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</si>
  <si>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</si>
  <si>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</si>
  <si>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</si>
  <si>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</si>
  <si>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</si>
  <si>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</si>
  <si>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</si>
  <si>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</si>
  <si>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</si>
  <si>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</si>
  <si>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</si>
  <si>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</si>
  <si>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</si>
  <si>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</si>
  <si>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</si>
  <si>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</si>
  <si>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</si>
  <si>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</si>
  <si>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</si>
  <si>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</si>
  <si>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</si>
  <si>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</si>
  <si>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</si>
  <si>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</si>
  <si>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</si>
  <si>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</si>
  <si>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</si>
  <si>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</si>
  <si>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</si>
  <si>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</si>
  <si>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</si>
  <si>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</si>
  <si>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</si>
  <si>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</si>
  <si>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</si>
  <si>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</si>
  <si>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</si>
  <si>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</si>
  <si>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</si>
  <si>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</si>
  <si>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</si>
  <si>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</si>
  <si>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</si>
  <si>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</si>
  <si>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</si>
  <si>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</si>
  <si>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</si>
  <si>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</si>
  <si>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</si>
  <si>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</si>
  <si>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</si>
  <si>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</si>
  <si>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</si>
  <si>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</si>
  <si>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</si>
  <si>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</si>
  <si>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</si>
  <si>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</si>
  <si>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</si>
  <si>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</si>
  <si>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</si>
  <si>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</si>
  <si>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</si>
  <si>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</si>
  <si>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</si>
  <si>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</si>
  <si>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</si>
  <si>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</si>
  <si>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</si>
  <si>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</si>
  <si>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</si>
  <si>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</si>
  <si>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</si>
  <si>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</si>
  <si>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</si>
  <si>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</si>
  <si>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</si>
  <si>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</si>
  <si>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</si>
  <si>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</si>
  <si>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</si>
  <si>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</si>
  <si>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</si>
  <si>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</si>
  <si>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</si>
  <si>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</si>
  <si>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</si>
  <si>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</si>
  <si>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</si>
  <si>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</si>
  <si>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</si>
  <si>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</si>
  <si>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</si>
  <si>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</si>
  <si>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</si>
  <si>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</si>
  <si>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</si>
  <si>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</si>
  <si>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</si>
  <si>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</si>
  <si>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</si>
  <si>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</si>
  <si>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</si>
  <si>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</si>
  <si>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</si>
  <si>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</si>
  <si>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</si>
  <si>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</si>
  <si>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</si>
  <si>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</si>
  <si>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</si>
  <si>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</si>
  <si>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</si>
  <si>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</si>
  <si>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</si>
  <si>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</si>
  <si>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</si>
  <si>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</si>
  <si>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</si>
  <si>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</si>
  <si>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</si>
  <si>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</si>
  <si>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</si>
  <si>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</si>
  <si>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</si>
  <si>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</si>
  <si>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</si>
  <si>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</si>
  <si>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</si>
  <si>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</si>
  <si>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</si>
  <si>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</si>
  <si>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</si>
  <si>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</si>
  <si>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</si>
  <si>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</si>
  <si>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</si>
  <si>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</si>
  <si>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</si>
  <si>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</si>
  <si>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</si>
  <si>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</si>
  <si>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</si>
  <si>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</si>
  <si>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</si>
  <si>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</si>
  <si>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</si>
  <si>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</si>
  <si>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</si>
  <si>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</si>
  <si>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</si>
  <si>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</si>
  <si>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</si>
  <si>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</si>
  <si>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</si>
  <si>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</si>
  <si>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</si>
  <si>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</si>
  <si>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</si>
  <si>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</si>
  <si>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</si>
  <si>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</si>
  <si>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</si>
  <si>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</si>
  <si>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</si>
  <si>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</si>
  <si>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</si>
  <si>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</si>
  <si>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</si>
  <si>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</si>
  <si>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</si>
  <si>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</si>
  <si>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</si>
  <si>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</si>
  <si>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</si>
  <si>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</si>
  <si>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</si>
  <si>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</si>
  <si>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</si>
  <si>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</si>
  <si>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</si>
  <si>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</si>
  <si>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</si>
  <si>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</si>
  <si>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</si>
  <si>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</si>
  <si>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</si>
  <si>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</si>
  <si>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</si>
  <si>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</si>
  <si>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</si>
  <si>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</si>
  <si>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</si>
  <si>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</si>
  <si>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</si>
  <si>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</si>
  <si>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</si>
  <si>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</si>
  <si>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</si>
  <si>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</si>
  <si>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</si>
  <si>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</si>
  <si>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</si>
  <si>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</si>
  <si>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</si>
  <si>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</si>
  <si>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</si>
  <si>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</si>
  <si>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</si>
  <si>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</si>
  <si>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</si>
  <si>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</si>
  <si>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</si>
  <si>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</si>
  <si>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</si>
  <si>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</si>
  <si>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</si>
  <si>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</si>
  <si>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</si>
  <si>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</si>
  <si>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</si>
  <si>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</si>
  <si>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</si>
  <si>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</si>
  <si>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</si>
  <si>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</si>
  <si>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</si>
  <si>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</si>
  <si>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</si>
  <si>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</si>
  <si>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</si>
  <si>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</si>
  <si>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</si>
  <si>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</si>
  <si>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</si>
  <si>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</si>
  <si>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</si>
  <si>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</si>
  <si>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</si>
  <si>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</si>
  <si>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</si>
  <si>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</si>
  <si>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</si>
  <si>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</si>
  <si>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</si>
  <si>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</si>
  <si>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</si>
  <si>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</si>
  <si>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</si>
  <si>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</si>
  <si>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</si>
  <si>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</si>
  <si>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</si>
  <si>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</si>
  <si>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</si>
  <si>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</si>
  <si>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</si>
  <si>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</si>
  <si>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</si>
  <si>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</si>
  <si>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</si>
  <si>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</si>
  <si>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</si>
  <si>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</si>
  <si>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</si>
  <si>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</si>
  <si>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</si>
  <si>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</si>
  <si>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</si>
  <si>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</si>
  <si>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</si>
  <si>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</si>
  <si>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</si>
  <si>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</si>
  <si>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</si>
  <si>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</si>
  <si>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</si>
  <si>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</si>
  <si>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</si>
  <si>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</si>
  <si>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</si>
  <si>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</si>
  <si>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</si>
  <si>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</si>
  <si>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</si>
  <si>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</si>
  <si>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</si>
  <si>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</si>
  <si>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</si>
  <si>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</si>
  <si>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</si>
  <si>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</si>
  <si>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</si>
  <si>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</si>
  <si>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</si>
  <si>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</si>
  <si>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</si>
  <si>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</si>
  <si>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</si>
  <si>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</si>
  <si>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</si>
  <si>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</si>
  <si>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</si>
  <si>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</si>
  <si>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</si>
  <si>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</si>
  <si>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</si>
  <si>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</si>
  <si>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</si>
  <si>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</si>
  <si>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</si>
  <si>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</si>
  <si>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</si>
  <si>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</si>
  <si>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</si>
  <si>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</si>
  <si>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</si>
  <si>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</si>
  <si>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</si>
  <si>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</si>
  <si>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</si>
  <si>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</si>
  <si>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</si>
  <si>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</si>
  <si>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</si>
  <si>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</si>
  <si>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</si>
  <si>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</si>
  <si>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</si>
  <si>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</si>
  <si>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</si>
  <si>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</si>
  <si>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</si>
  <si>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</si>
  <si>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</si>
  <si>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</si>
  <si>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</si>
  <si>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</si>
  <si>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</si>
  <si>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</si>
  <si>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</si>
  <si>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</si>
  <si>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</si>
  <si>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</si>
  <si>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</si>
  <si>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</si>
  <si>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</si>
  <si>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</si>
  <si>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</si>
  <si>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</si>
  <si>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</si>
  <si>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</si>
  <si>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</si>
  <si>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</si>
  <si>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</si>
  <si>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</si>
  <si>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</si>
  <si>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</si>
  <si>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</si>
  <si>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</si>
  <si>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</si>
  <si>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</si>
  <si>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</si>
  <si>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</si>
  <si>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</si>
  <si>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</si>
  <si>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</si>
  <si>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</si>
  <si>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</si>
  <si>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</si>
  <si>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</si>
  <si>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</si>
  <si>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</si>
  <si>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</si>
  <si>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</si>
  <si>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</si>
  <si>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</si>
  <si>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</si>
  <si>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</si>
  <si>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</si>
  <si>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</si>
  <si>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</si>
  <si>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</si>
  <si>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</si>
  <si>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</si>
  <si>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</si>
  <si>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</si>
  <si>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</si>
  <si>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</si>
  <si>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</si>
  <si>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</si>
  <si>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</si>
  <si>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</si>
  <si>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</si>
  <si>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</si>
  <si>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</si>
  <si>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</si>
  <si>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</si>
  <si>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</si>
  <si>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</si>
  <si>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</si>
  <si>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</si>
  <si>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</si>
  <si>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</si>
  <si>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</si>
  <si>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</si>
  <si>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</si>
  <si>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</si>
  <si>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</si>
  <si>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</si>
  <si>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</si>
  <si>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</si>
  <si>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</si>
  <si>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</si>
  <si>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</si>
  <si>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</si>
  <si>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</si>
  <si>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</si>
  <si>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</si>
  <si>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</si>
  <si>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</si>
  <si>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</si>
  <si>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</si>
  <si>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</si>
  <si>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</si>
  <si>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</si>
  <si>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</si>
  <si>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</si>
  <si>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</si>
  <si>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</si>
  <si>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</si>
  <si>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</si>
  <si>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</si>
  <si>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</si>
  <si>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</si>
  <si>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</si>
  <si>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</si>
  <si>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</si>
  <si>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</si>
  <si>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</si>
  <si>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</si>
  <si>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</si>
  <si>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</si>
  <si>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</si>
  <si>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</si>
  <si>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</si>
  <si>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</si>
  <si>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</si>
  <si>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</si>
  <si>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</si>
  <si>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</si>
  <si>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</si>
  <si>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</si>
  <si>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</si>
  <si>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</si>
  <si>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</si>
  <si>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</si>
  <si>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</si>
  <si>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</si>
  <si>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</si>
  <si>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</si>
  <si>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</si>
  <si>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</si>
  <si>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</si>
  <si>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</si>
  <si>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</si>
  <si>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</si>
  <si>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</si>
  <si>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</si>
  <si>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</si>
  <si>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</si>
  <si>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</si>
  <si>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</si>
  <si>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</si>
  <si>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</si>
  <si>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</si>
  <si>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</si>
  <si>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</si>
  <si>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</si>
  <si>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</si>
  <si>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</si>
  <si>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</si>
  <si>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</si>
  <si>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</si>
  <si>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</si>
  <si>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</si>
  <si>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</si>
  <si>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</si>
  <si>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</si>
  <si>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</si>
  <si>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</si>
  <si>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</si>
  <si>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</si>
  <si>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</si>
  <si>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</si>
  <si>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</si>
  <si>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</si>
  <si>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</si>
  <si>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</si>
  <si>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</si>
  <si>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</si>
  <si>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</si>
  <si>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</si>
  <si>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</si>
  <si>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</si>
  <si>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</si>
  <si>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</si>
  <si>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</si>
  <si>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</si>
  <si>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</si>
  <si>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</si>
  <si>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</si>
  <si>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</si>
  <si>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</si>
  <si>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</si>
  <si>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</si>
  <si>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</si>
  <si>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</si>
  <si>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</si>
  <si>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</si>
  <si>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</si>
  <si>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</si>
  <si>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</si>
  <si>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</si>
  <si>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</si>
  <si>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</si>
  <si>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</si>
  <si>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</si>
  <si>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</si>
  <si>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</si>
  <si>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</si>
  <si>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</si>
  <si>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</si>
  <si>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</si>
  <si>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</si>
  <si>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</si>
  <si>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</si>
  <si>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</si>
  <si>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</si>
  <si>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</si>
  <si>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</si>
  <si>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</si>
  <si>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</si>
  <si>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</si>
  <si>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</si>
  <si>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</si>
  <si>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</si>
  <si>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</si>
  <si>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</si>
  <si>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</si>
  <si>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</si>
  <si>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</si>
  <si>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</si>
  <si>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</si>
  <si>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</si>
  <si>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</si>
  <si>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</si>
  <si>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</si>
  <si>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</si>
  <si>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</si>
  <si>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</si>
  <si>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</si>
  <si>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</si>
  <si>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</si>
  <si>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</si>
  <si>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</si>
  <si>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</si>
  <si>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</si>
  <si>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</si>
  <si>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</si>
  <si>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</si>
  <si>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</si>
  <si>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</si>
  <si>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</si>
  <si>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</si>
  <si>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</si>
  <si>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</si>
  <si>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</si>
  <si>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</si>
  <si>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</si>
  <si>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</si>
  <si>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</si>
  <si>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</si>
  <si>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</si>
  <si>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</si>
  <si>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</si>
  <si>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</si>
  <si>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</si>
  <si>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</si>
  <si>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</si>
  <si>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</si>
  <si>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</si>
  <si>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</si>
  <si>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</si>
  <si>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</si>
  <si>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</si>
  <si>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</si>
  <si>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</si>
  <si>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</si>
  <si>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</si>
  <si>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</si>
  <si>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</si>
  <si>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</si>
  <si>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</si>
  <si>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</si>
  <si>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</si>
  <si>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</si>
  <si>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</si>
  <si>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</si>
  <si>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</si>
  <si>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</si>
  <si>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</si>
  <si>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</si>
  <si>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</si>
  <si>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</si>
  <si>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</si>
  <si>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</si>
  <si>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</si>
  <si>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</si>
  <si>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</si>
  <si>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</si>
  <si>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</si>
  <si>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</si>
  <si>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</si>
  <si>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</si>
  <si>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</si>
  <si>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</si>
  <si>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</si>
  <si>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</si>
  <si>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</si>
  <si>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</si>
  <si>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</si>
  <si>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</si>
  <si>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</si>
  <si>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</si>
  <si>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</si>
  <si>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</si>
  <si>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</si>
  <si>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</si>
  <si>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</si>
  <si>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</si>
  <si>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</si>
  <si>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</si>
  <si>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</si>
  <si>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</si>
  <si>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</si>
  <si>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</si>
  <si>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</si>
  <si>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</si>
  <si>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</si>
  <si>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</si>
  <si>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</si>
  <si>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</si>
  <si>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</si>
  <si>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</si>
  <si>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</si>
  <si>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</si>
  <si>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</si>
  <si>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</si>
  <si>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</si>
  <si>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</si>
  <si>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</si>
  <si>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</si>
  <si>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</si>
  <si>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</si>
  <si>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</si>
  <si>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</si>
  <si>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</si>
  <si>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</si>
  <si>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</si>
  <si>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</si>
  <si>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</si>
  <si>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</si>
  <si>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</si>
  <si>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</si>
  <si>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</si>
  <si>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</si>
  <si>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</si>
  <si>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</si>
  <si>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</si>
  <si>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</si>
  <si>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</si>
  <si>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</si>
  <si>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</si>
  <si>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</si>
  <si>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</si>
  <si>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</si>
  <si>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</si>
  <si>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</si>
  <si>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</si>
  <si>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</si>
  <si>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</si>
  <si>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</si>
  <si>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</si>
  <si>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</si>
  <si>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</si>
  <si>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</si>
  <si>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</si>
  <si>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</si>
  <si>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</si>
  <si>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</si>
  <si>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</si>
  <si>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</si>
  <si>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</si>
  <si>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</si>
  <si>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</si>
  <si>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</si>
  <si>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</si>
  <si>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</si>
  <si>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</si>
  <si>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</si>
  <si>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</si>
  <si>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</si>
  <si>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</si>
  <si>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</si>
  <si>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</si>
  <si>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</si>
  <si>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</si>
  <si>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</si>
  <si>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</si>
  <si>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</si>
  <si>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</si>
  <si>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</si>
  <si>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</si>
  <si>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</si>
  <si>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</si>
  <si>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</si>
  <si>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</si>
  <si>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</si>
  <si>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</si>
  <si>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</si>
  <si>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</si>
  <si>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</si>
  <si>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</si>
  <si>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</si>
  <si>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</si>
  <si>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</si>
  <si>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</si>
  <si>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</si>
  <si>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</si>
  <si>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</si>
  <si>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</si>
  <si>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</si>
  <si>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</si>
  <si>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</si>
  <si>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</si>
  <si>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</si>
  <si>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</si>
  <si>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</si>
  <si>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</si>
  <si>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</si>
  <si>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</si>
  <si>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</si>
  <si>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</si>
  <si>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</si>
  <si>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</si>
  <si>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</si>
  <si>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</si>
  <si>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</si>
  <si>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</si>
  <si>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</si>
  <si>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</si>
  <si>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</si>
  <si>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</si>
  <si>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</si>
  <si>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</si>
  <si>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</si>
  <si>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</si>
  <si>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</si>
  <si>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</si>
  <si>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</si>
  <si>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</si>
  <si>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</si>
  <si>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</si>
  <si>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</si>
  <si>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</si>
  <si>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</si>
  <si>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</si>
  <si>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</si>
  <si>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</si>
  <si>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</si>
  <si>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</si>
  <si>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</si>
  <si>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</si>
  <si>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</si>
  <si>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</si>
  <si>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</si>
  <si>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</si>
  <si>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</si>
  <si>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</si>
  <si>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</si>
  <si>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</si>
  <si>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</si>
  <si>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</si>
  <si>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</si>
  <si>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</si>
  <si>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</si>
  <si>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</si>
  <si>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</si>
  <si>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</si>
  <si>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</si>
  <si>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</si>
  <si>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</si>
  <si>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</si>
  <si>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</si>
  <si>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</si>
  <si>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</si>
  <si>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</si>
  <si>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</si>
  <si>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</si>
  <si>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</si>
  <si>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</si>
  <si>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</si>
  <si>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</si>
  <si>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</si>
  <si>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</si>
  <si>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</si>
  <si>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</si>
  <si>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</si>
  <si>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</si>
  <si>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</si>
  <si>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</si>
  <si>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</si>
  <si>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</si>
  <si>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</si>
  <si>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</si>
  <si>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</si>
  <si>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</si>
  <si>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</si>
  <si>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</si>
  <si>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</si>
  <si>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</si>
  <si>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</si>
  <si>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</si>
  <si>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</si>
  <si>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</si>
  <si>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</si>
  <si>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</si>
  <si>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</si>
  <si>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</si>
  <si>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</si>
  <si>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</si>
  <si>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</si>
  <si>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</si>
  <si>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</si>
  <si>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</si>
  <si>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</si>
  <si>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</si>
  <si>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</si>
  <si>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</si>
  <si>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</si>
  <si>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</si>
  <si>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</si>
  <si>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</si>
  <si>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</si>
  <si>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</si>
  <si>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</si>
  <si>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</si>
  <si>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</si>
  <si>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</si>
  <si>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</si>
  <si>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</si>
  <si>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</si>
  <si>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</si>
  <si>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</si>
  <si>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</si>
  <si>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</si>
  <si>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</si>
  <si>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</si>
  <si>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</si>
  <si>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</si>
  <si>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</si>
  <si>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</si>
  <si>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</si>
  <si>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</si>
  <si>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</si>
  <si>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</si>
  <si>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</si>
  <si>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</si>
  <si>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</si>
  <si>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</si>
  <si>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</si>
  <si>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</si>
  <si>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</si>
  <si>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</si>
  <si>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</si>
  <si>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</si>
  <si>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</si>
  <si>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</si>
  <si>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</si>
  <si>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</si>
  <si>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</si>
  <si>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</si>
  <si>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</si>
  <si>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</si>
  <si>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</si>
  <si>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</si>
  <si>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</si>
  <si>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</si>
  <si>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</si>
  <si>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</si>
  <si>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</si>
  <si>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</si>
  <si>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</si>
  <si>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</si>
  <si>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</si>
  <si>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</si>
  <si>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</si>
  <si>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</si>
  <si>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</si>
  <si>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</si>
  <si>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</si>
  <si>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</si>
  <si>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</si>
  <si>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</si>
  <si>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</si>
  <si>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</si>
  <si>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</si>
  <si>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</si>
  <si>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</si>
  <si>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</si>
  <si>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</si>
  <si>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</si>
  <si>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</si>
  <si>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</si>
  <si>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</si>
  <si>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</si>
  <si>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</si>
  <si>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</si>
  <si>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</si>
  <si>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</si>
  <si>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</si>
  <si>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</si>
  <si>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</si>
  <si>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</si>
  <si>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</si>
  <si>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</si>
  <si>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</si>
  <si>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</si>
  <si>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</si>
  <si>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</si>
  <si>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</si>
  <si>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</si>
  <si>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</si>
  <si>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</si>
  <si>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</si>
  <si>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</si>
  <si>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</si>
  <si>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</si>
  <si>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</si>
  <si>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</si>
  <si>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</si>
  <si>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</si>
  <si>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</si>
  <si>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</si>
  <si>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</si>
  <si>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</si>
  <si>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</si>
  <si>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</si>
  <si>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</si>
  <si>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</si>
  <si>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</si>
  <si>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</si>
  <si>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</si>
  <si>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</si>
  <si>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</si>
  <si>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</si>
  <si>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</si>
  <si>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</si>
  <si>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</si>
  <si>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</si>
  <si>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</si>
  <si>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</si>
  <si>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</si>
  <si>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</si>
  <si>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</si>
  <si>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</si>
  <si>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</si>
  <si>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</si>
  <si>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</si>
  <si>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</si>
  <si>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</si>
  <si>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</si>
  <si>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</si>
  <si>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</si>
  <si>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</si>
  <si>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</si>
  <si>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</si>
  <si>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</si>
  <si>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</si>
  <si>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</si>
  <si>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</si>
  <si>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</si>
  <si>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</si>
  <si>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</si>
  <si>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</si>
  <si>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</si>
  <si>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</si>
  <si>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</si>
  <si>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</si>
  <si>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</si>
  <si>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</si>
  <si>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</si>
  <si>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</si>
  <si>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</si>
  <si>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</si>
  <si>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</si>
  <si>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</si>
  <si>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</si>
  <si>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</si>
  <si>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</si>
  <si>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</si>
  <si>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</si>
  <si>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</si>
  <si>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</si>
  <si>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</si>
  <si>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</si>
  <si>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</si>
  <si>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</si>
  <si>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</si>
  <si>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</si>
  <si>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</si>
  <si>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</si>
  <si>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</si>
  <si>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</si>
  <si>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</si>
  <si>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</si>
  <si>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</si>
  <si>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</si>
  <si>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</si>
  <si>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</si>
  <si>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</si>
  <si>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</si>
  <si>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</si>
  <si>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</si>
  <si>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</si>
  <si>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</si>
  <si>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</si>
  <si>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</si>
  <si>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</si>
  <si>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</si>
  <si>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</si>
  <si>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</si>
  <si>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</si>
  <si>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</si>
  <si>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</si>
  <si>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</si>
  <si>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</si>
  <si>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</si>
  <si>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</si>
  <si>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</si>
  <si>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</si>
  <si>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</si>
  <si>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</si>
  <si>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</si>
  <si>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</si>
  <si>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</si>
  <si>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</si>
  <si>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</si>
  <si>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</si>
  <si>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</si>
  <si>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</si>
  <si>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</si>
  <si>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</si>
  <si>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</si>
  <si>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</si>
  <si>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</si>
  <si>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</si>
  <si>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</si>
  <si>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</si>
  <si>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</si>
  <si>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</si>
  <si>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</si>
  <si>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</si>
  <si>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</si>
  <si>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</si>
  <si>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</si>
  <si>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</si>
  <si>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</si>
  <si>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</si>
  <si>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</si>
  <si>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</si>
  <si>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</si>
  <si>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</si>
  <si>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</si>
  <si>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</si>
  <si>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</si>
  <si>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</si>
  <si>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</si>
  <si>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</si>
  <si>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</si>
  <si>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</si>
  <si>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</si>
  <si>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</si>
  <si>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</si>
  <si>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</si>
  <si>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</si>
  <si>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</si>
  <si>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</si>
  <si>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</si>
  <si>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</si>
  <si>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</si>
  <si>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</si>
  <si>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</si>
  <si>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</si>
  <si>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</si>
  <si>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</si>
  <si>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</si>
  <si>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</si>
  <si>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</si>
  <si>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</si>
  <si>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</si>
  <si>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</si>
  <si>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</si>
  <si>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</si>
  <si>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</si>
  <si>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</si>
  <si>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</si>
  <si>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</si>
  <si>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</si>
  <si>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</si>
  <si>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</si>
  <si>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</si>
  <si>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</si>
  <si>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</si>
  <si>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</si>
  <si>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</si>
  <si>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</si>
  <si>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</si>
  <si>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</si>
  <si>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</si>
  <si>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</si>
  <si>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</si>
  <si>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</si>
  <si>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</si>
  <si>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</si>
  <si>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</si>
  <si>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</si>
  <si>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</si>
  <si>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</si>
  <si>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</si>
  <si>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</si>
  <si>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</si>
  <si>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</si>
  <si>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</si>
  <si>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</si>
  <si>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</si>
  <si>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</si>
  <si>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</si>
  <si>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</si>
  <si>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</si>
  <si>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</si>
  <si>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</si>
  <si>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</si>
  <si>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</si>
  <si>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</si>
  <si>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</si>
  <si>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</si>
  <si>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</si>
  <si>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</si>
  <si>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</si>
  <si>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</si>
  <si>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</si>
  <si>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</si>
  <si>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</si>
  <si>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</si>
  <si>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</si>
  <si>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</si>
  <si>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</si>
  <si>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</si>
  <si>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</si>
  <si>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</si>
  <si>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</si>
  <si>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</si>
  <si>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</si>
  <si>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</si>
  <si>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</si>
  <si>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</si>
  <si>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</si>
  <si>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</si>
  <si>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</si>
  <si>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</si>
  <si>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</si>
  <si>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</si>
  <si>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</si>
  <si>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</si>
  <si>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</si>
  <si>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</si>
  <si>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</si>
  <si>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</si>
  <si>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</si>
  <si>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</si>
  <si>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</si>
  <si>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</si>
  <si>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</si>
  <si>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</si>
  <si>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</si>
  <si>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</si>
  <si>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</si>
  <si>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</si>
  <si>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</si>
  <si>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</si>
  <si>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</si>
  <si>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</si>
  <si>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</si>
  <si>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</si>
  <si>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</si>
  <si>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</si>
  <si>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</si>
  <si>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</si>
  <si>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</si>
  <si>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</si>
  <si>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</si>
  <si>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</si>
  <si>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</si>
  <si>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</si>
  <si>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</si>
  <si>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</si>
  <si>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</si>
  <si>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</si>
  <si>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</si>
  <si>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</si>
  <si>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</si>
  <si>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</si>
  <si>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</si>
  <si>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</si>
  <si>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</si>
  <si>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</si>
  <si>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</si>
  <si>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</si>
  <si>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</si>
  <si>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</si>
  <si>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</si>
  <si>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</si>
  <si>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</si>
  <si>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</si>
  <si>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</si>
  <si>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</si>
  <si>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</si>
  <si>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</si>
  <si>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</si>
  <si>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</si>
  <si>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</si>
  <si>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</si>
  <si>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</si>
  <si>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</si>
  <si>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</si>
  <si>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</si>
  <si>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</si>
  <si>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</si>
  <si>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</si>
  <si>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</si>
  <si>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</si>
  <si>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</si>
  <si>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</si>
  <si>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</si>
  <si>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</si>
  <si>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</si>
  <si>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</si>
  <si>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</si>
  <si>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</si>
  <si>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</si>
  <si>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</si>
  <si>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</si>
  <si>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</si>
  <si>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</si>
  <si>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</si>
  <si>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</si>
  <si>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</si>
  <si>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</si>
  <si>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</si>
  <si>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</si>
  <si>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</si>
  <si>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</si>
  <si>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</si>
  <si>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</si>
  <si>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</si>
  <si>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</si>
  <si>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</si>
  <si>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</si>
  <si>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</si>
  <si>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</si>
  <si>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</si>
  <si>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</si>
  <si>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</si>
  <si>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</si>
  <si>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</si>
  <si>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</si>
  <si>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</si>
  <si>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</si>
  <si>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</si>
  <si>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</si>
  <si>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</si>
  <si>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</si>
  <si>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</si>
  <si>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</si>
  <si>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</si>
  <si>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</si>
  <si>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</si>
  <si>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</si>
  <si>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</si>
  <si>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</si>
  <si>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</si>
  <si>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</si>
  <si>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</si>
  <si>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</si>
  <si>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</si>
  <si>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</si>
  <si>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</si>
  <si>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</si>
  <si>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</si>
  <si>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</si>
  <si>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</si>
  <si>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</si>
  <si>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</si>
  <si>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</si>
  <si>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</si>
  <si>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</si>
  <si>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</si>
  <si>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</si>
  <si>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</si>
  <si>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</si>
  <si>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</si>
  <si>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</si>
  <si>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</si>
  <si>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</si>
  <si>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</si>
  <si>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</si>
  <si>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</si>
  <si>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</si>
  <si>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</si>
  <si>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</si>
  <si>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</si>
  <si>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</si>
  <si>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</si>
  <si>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</si>
  <si>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</si>
  <si>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</si>
  <si>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</si>
  <si>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</si>
  <si>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</si>
  <si>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</si>
  <si>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</si>
  <si>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</si>
  <si>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</si>
  <si>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</si>
  <si>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</si>
  <si>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</si>
  <si>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</si>
  <si>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</si>
  <si>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</si>
  <si>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</si>
  <si>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</si>
  <si>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</si>
  <si>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</si>
  <si>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</si>
  <si>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</si>
  <si>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</si>
  <si>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</si>
  <si>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</si>
  <si>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</si>
  <si>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</si>
  <si>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</si>
  <si>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</si>
  <si>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</si>
  <si>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</si>
  <si>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</si>
  <si>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</si>
  <si>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</si>
  <si>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</si>
  <si>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</si>
  <si>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</si>
  <si>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</si>
  <si>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</si>
  <si>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</si>
  <si>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</si>
  <si>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</si>
  <si>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</si>
  <si>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</si>
  <si>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</si>
  <si>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</si>
  <si>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</si>
  <si>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</si>
  <si>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</si>
  <si>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</si>
  <si>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</si>
  <si>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</si>
  <si>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</si>
  <si>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</si>
  <si>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</si>
  <si>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</si>
  <si>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</si>
  <si>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</si>
  <si>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</si>
  <si>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</si>
  <si>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</si>
  <si>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</si>
  <si>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</si>
  <si>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</si>
  <si>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</si>
  <si>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</si>
  <si>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</si>
  <si>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</si>
  <si>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</si>
  <si>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</si>
  <si>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</si>
  <si>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</si>
  <si>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</si>
  <si>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</si>
  <si>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</si>
  <si>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</si>
  <si>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</si>
  <si>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</si>
  <si>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</si>
  <si>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</si>
  <si>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</si>
  <si>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</si>
  <si>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</si>
  <si>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</si>
  <si>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</si>
  <si>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</si>
  <si>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</si>
  <si>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</si>
  <si>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</si>
  <si>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</si>
  <si>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</si>
  <si>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</si>
  <si>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</si>
  <si>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</si>
  <si>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</si>
  <si>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</si>
  <si>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</si>
  <si>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</si>
  <si>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</si>
  <si>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</si>
  <si>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</si>
  <si>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</si>
  <si>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</si>
  <si>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</si>
  <si>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</si>
  <si>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</si>
  <si>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</si>
  <si>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</si>
  <si>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</si>
  <si>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</si>
  <si>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</si>
  <si>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</si>
  <si>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</si>
  <si>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</si>
  <si>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</si>
  <si>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</si>
  <si>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</si>
  <si>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</si>
  <si>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</si>
  <si>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</si>
  <si>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</si>
  <si>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</si>
  <si>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</si>
  <si>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</si>
  <si>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</si>
  <si>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</si>
  <si>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</si>
  <si>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</si>
  <si>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</si>
  <si>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</si>
  <si>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</si>
  <si>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</si>
  <si>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</si>
  <si>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</si>
  <si>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</si>
  <si>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</si>
  <si>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</si>
  <si>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</si>
  <si>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</si>
  <si>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</si>
  <si>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</si>
  <si>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</si>
  <si>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</si>
  <si>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</si>
  <si>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</si>
  <si>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</si>
  <si>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</si>
  <si>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</si>
  <si>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</si>
  <si>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</si>
  <si>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</si>
  <si>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</si>
  <si>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</si>
  <si>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</si>
  <si>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</si>
  <si>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</si>
  <si>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</si>
  <si>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</si>
  <si>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</si>
  <si>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</si>
  <si>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</si>
  <si>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</si>
  <si>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</si>
  <si>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</si>
  <si>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</si>
  <si>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</si>
  <si>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</si>
  <si>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</si>
  <si>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</si>
  <si>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</si>
  <si>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</si>
  <si>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</si>
  <si>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</si>
  <si>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</si>
  <si>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</si>
  <si>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</si>
  <si>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</si>
  <si>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</si>
  <si>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</si>
  <si>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</si>
  <si>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</si>
  <si>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</si>
  <si>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</si>
  <si>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</si>
  <si>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</si>
  <si>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</si>
  <si>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</si>
  <si>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</si>
  <si>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</si>
  <si>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</si>
  <si>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</si>
  <si>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</si>
  <si>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</si>
  <si>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</si>
  <si>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</si>
  <si>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</si>
  <si>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</si>
  <si>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</si>
  <si>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</si>
  <si>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</si>
  <si>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</si>
  <si>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</si>
  <si>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</si>
  <si>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</si>
  <si>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</si>
  <si>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</si>
  <si>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</si>
  <si>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</si>
  <si>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</si>
  <si>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</si>
  <si>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</si>
  <si>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</si>
  <si>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</si>
  <si>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</si>
  <si>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</si>
  <si>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</si>
  <si>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</si>
  <si>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</si>
  <si>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</si>
  <si>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</si>
  <si>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</si>
  <si>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</si>
  <si>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</si>
  <si>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</si>
  <si>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</si>
  <si>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</si>
  <si>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</si>
  <si>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</si>
  <si>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</si>
  <si>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</si>
  <si>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</si>
  <si>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</si>
  <si>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</si>
  <si>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</si>
  <si>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</si>
  <si>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</si>
  <si>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</si>
  <si>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</si>
  <si>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</si>
  <si>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</si>
  <si>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</si>
  <si>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</si>
  <si>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</si>
  <si>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</si>
  <si>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</si>
  <si>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</si>
  <si>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</si>
  <si>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</si>
  <si>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</si>
  <si>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</si>
  <si>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</si>
  <si>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</si>
  <si>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</si>
  <si>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</si>
  <si>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</si>
  <si>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</si>
  <si>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</si>
  <si>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</si>
  <si>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</si>
  <si>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</si>
  <si>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</si>
  <si>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</si>
  <si>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</si>
  <si>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</si>
  <si>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</si>
  <si>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</si>
  <si>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</si>
  <si>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</si>
  <si>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</si>
  <si>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</si>
  <si>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</si>
  <si>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</si>
  <si>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</si>
  <si>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</si>
  <si>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</si>
  <si>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</si>
  <si>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</si>
  <si>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</si>
  <si>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</si>
  <si>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</si>
  <si>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</si>
  <si>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</si>
  <si>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</si>
  <si>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</si>
  <si>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</si>
  <si>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</si>
  <si>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</si>
  <si>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</si>
  <si>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</si>
  <si>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</si>
  <si>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</si>
  <si>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</si>
  <si>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</si>
  <si>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</si>
  <si>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</si>
  <si>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</si>
  <si>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</si>
  <si>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</si>
  <si>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</si>
  <si>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</si>
  <si>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</si>
  <si>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</si>
  <si>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</si>
  <si>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</si>
  <si>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</si>
  <si>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</si>
  <si>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</si>
  <si>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</si>
  <si>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</si>
  <si>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</si>
  <si>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</si>
  <si>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</si>
  <si>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</si>
  <si>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</si>
  <si>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</si>
  <si>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</si>
  <si>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</si>
  <si>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</si>
  <si>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</si>
  <si>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</si>
  <si>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</si>
  <si>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</si>
  <si>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</si>
  <si>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</si>
  <si>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</si>
  <si>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</si>
  <si>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</si>
  <si>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</si>
  <si>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</si>
  <si>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</si>
  <si>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</si>
  <si>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</si>
  <si>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</si>
  <si>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</si>
  <si>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</si>
  <si>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</si>
  <si>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</si>
  <si>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</si>
  <si>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</si>
  <si>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</si>
  <si>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</si>
  <si>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</si>
  <si>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</si>
  <si>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</si>
  <si>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</si>
  <si>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</si>
  <si>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</si>
  <si>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</si>
  <si>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</si>
  <si>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</si>
  <si>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</si>
  <si>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</si>
  <si>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</si>
  <si>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</si>
  <si>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</si>
  <si>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</si>
  <si>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</si>
  <si>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</si>
  <si>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</si>
  <si>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</si>
  <si>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</si>
  <si>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</si>
  <si>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</si>
  <si>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</si>
  <si>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</si>
  <si>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</si>
  <si>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</si>
  <si>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</si>
  <si>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</si>
  <si>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</si>
  <si>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</si>
  <si>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</si>
  <si>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</si>
  <si>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</si>
  <si>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</si>
  <si>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</si>
  <si>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</si>
  <si>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</si>
  <si>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</si>
  <si>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</si>
  <si>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</si>
  <si>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</si>
  <si>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</si>
  <si>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</si>
  <si>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</si>
  <si>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</si>
  <si>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</si>
  <si>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</si>
  <si>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</si>
  <si>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</si>
  <si>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</si>
  <si>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</si>
  <si>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</si>
  <si>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</si>
  <si>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</si>
  <si>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</si>
  <si>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</si>
  <si>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</si>
  <si>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</si>
  <si>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</si>
  <si>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</si>
  <si>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</si>
  <si>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</si>
  <si>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</si>
  <si>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</si>
  <si>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</si>
  <si>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</si>
  <si>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</si>
  <si>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</si>
  <si>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</si>
  <si>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</si>
  <si>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</si>
  <si>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</si>
  <si>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</si>
  <si>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</si>
  <si>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</si>
  <si>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</si>
  <si>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</si>
  <si>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</si>
  <si>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</si>
  <si>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</si>
  <si>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</si>
  <si>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</si>
  <si>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</si>
  <si>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</si>
  <si>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</si>
  <si>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</si>
  <si>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</si>
  <si>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</si>
  <si>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</si>
  <si>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</si>
  <si>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</si>
  <si>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</si>
  <si>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</si>
  <si>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</si>
  <si>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</si>
  <si>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</si>
  <si>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</si>
  <si>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</si>
  <si>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</si>
  <si>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</si>
  <si>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</si>
  <si>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</si>
  <si>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</si>
  <si>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</si>
  <si>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</si>
  <si>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</si>
  <si>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</si>
  <si>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</si>
  <si>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</si>
  <si>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</si>
  <si>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</si>
  <si>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</si>
  <si>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</si>
  <si>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</si>
  <si>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</si>
  <si>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</si>
  <si>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</si>
  <si>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</si>
  <si>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</si>
  <si>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</si>
  <si>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</si>
  <si>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</si>
  <si>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</si>
  <si>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</si>
  <si>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</si>
  <si>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</si>
  <si>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</si>
  <si>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</si>
  <si>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</si>
  <si>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</si>
  <si>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</si>
  <si>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</si>
  <si>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</si>
  <si>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</si>
  <si>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</si>
  <si>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</si>
  <si>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</si>
  <si>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</si>
  <si>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</si>
  <si>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</si>
  <si>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</si>
  <si>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</si>
  <si>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</si>
  <si>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</si>
  <si>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</si>
  <si>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</si>
  <si>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</si>
  <si>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</si>
  <si>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</si>
  <si>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</si>
  <si>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</si>
  <si>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</si>
  <si>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</si>
  <si>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</si>
  <si>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</si>
  <si>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</si>
  <si>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</si>
  <si>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</si>
  <si>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</si>
  <si>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</si>
  <si>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</si>
  <si>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</si>
  <si>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</si>
  <si>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</si>
  <si>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</si>
  <si>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</si>
  <si>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</si>
  <si>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</si>
  <si>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</si>
  <si>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</si>
  <si>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</si>
  <si>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</si>
  <si>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</si>
  <si>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</si>
  <si>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</si>
  <si>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</si>
  <si>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</si>
  <si>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</si>
  <si>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</si>
  <si>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</si>
  <si>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</si>
  <si>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</si>
  <si>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</si>
  <si>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</si>
  <si>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</si>
  <si>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</si>
  <si>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</si>
  <si>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</si>
  <si>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</si>
  <si>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</si>
  <si>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</si>
  <si>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</si>
  <si>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</si>
  <si>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</si>
  <si>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</si>
  <si>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</si>
  <si>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</si>
  <si>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</si>
  <si>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</si>
  <si>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</si>
  <si>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</si>
  <si>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</si>
  <si>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</si>
  <si>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</si>
  <si>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</si>
  <si>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</si>
  <si>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</si>
  <si>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</si>
  <si>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</si>
  <si>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</si>
  <si>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</si>
  <si>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</si>
  <si>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</si>
  <si>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</si>
  <si>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</si>
  <si>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</si>
  <si>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</si>
  <si>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</si>
  <si>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</si>
  <si>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</si>
  <si>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</si>
  <si>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</si>
  <si>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</si>
  <si>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</si>
  <si>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</si>
  <si>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</si>
  <si>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</si>
  <si>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</si>
  <si>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</si>
  <si>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</si>
  <si>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</si>
  <si>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</si>
  <si>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</si>
  <si>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</si>
  <si>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</si>
  <si>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</si>
  <si>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</si>
  <si>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</si>
  <si>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</si>
  <si>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</si>
  <si>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</si>
  <si>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</si>
  <si>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</si>
  <si>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</si>
  <si>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</si>
  <si>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</si>
  <si>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</si>
  <si>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</si>
  <si>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</si>
  <si>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</si>
  <si>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</si>
  <si>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</si>
  <si>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</si>
  <si>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</si>
  <si>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</si>
  <si>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</si>
  <si>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</si>
  <si>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</si>
  <si>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</si>
  <si>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</si>
  <si>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</si>
  <si>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</si>
  <si>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</si>
  <si>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</si>
  <si>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</si>
  <si>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</si>
  <si>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</si>
  <si>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</si>
  <si>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</si>
  <si>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</si>
  <si>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</si>
  <si>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</si>
  <si>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</si>
  <si>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</si>
  <si>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</si>
  <si>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</si>
  <si>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</si>
  <si>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</si>
  <si>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</si>
  <si>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</si>
  <si>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</si>
  <si>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</si>
  <si>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</si>
  <si>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</si>
  <si>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</si>
  <si>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</si>
  <si>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</si>
  <si>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</si>
  <si>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</si>
  <si>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</si>
  <si>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</si>
  <si>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</si>
  <si>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</si>
  <si>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</si>
  <si>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</si>
  <si>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</si>
  <si>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</si>
  <si>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</si>
  <si>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</si>
  <si>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</si>
  <si>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</si>
  <si>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</si>
  <si>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</si>
  <si>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</si>
  <si>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</si>
  <si>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</si>
  <si>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</si>
  <si>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</si>
  <si>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</si>
  <si>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</si>
  <si>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</si>
  <si>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</si>
  <si>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</si>
  <si>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</si>
  <si>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</si>
  <si>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</si>
  <si>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</si>
  <si>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</si>
  <si>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</si>
  <si>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</si>
  <si>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</si>
  <si>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</si>
  <si>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</si>
  <si>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</si>
  <si>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</si>
  <si>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</si>
  <si>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</si>
  <si>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</si>
  <si>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</si>
  <si>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</si>
  <si>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</si>
  <si>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</si>
  <si>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</si>
  <si>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</si>
  <si>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</si>
  <si>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</si>
  <si>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</si>
  <si>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</si>
  <si>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</si>
  <si>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</si>
  <si>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</si>
  <si>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</si>
  <si>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</si>
  <si>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</si>
  <si>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</si>
  <si>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</si>
  <si>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</si>
  <si>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</si>
  <si>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</si>
  <si>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</si>
  <si>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</si>
  <si>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</si>
  <si>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</si>
  <si>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</si>
  <si>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</si>
  <si>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</si>
  <si>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</si>
  <si>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</si>
  <si>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</si>
  <si>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</si>
  <si>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</si>
  <si>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</si>
  <si>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</si>
  <si>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</si>
  <si>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</si>
  <si>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</si>
  <si>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</si>
  <si>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</si>
  <si>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</si>
  <si>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</si>
  <si>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</si>
  <si>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</si>
  <si>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</si>
  <si>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</si>
  <si>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</si>
  <si>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</si>
  <si>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</si>
  <si>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</si>
  <si>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</si>
  <si>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</si>
  <si>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</si>
  <si>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</si>
  <si>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</si>
  <si>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</si>
  <si>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</si>
  <si>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</si>
  <si>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</si>
  <si>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</si>
  <si>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</si>
  <si>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</si>
  <si>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</si>
  <si>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</si>
  <si>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</si>
  <si>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</si>
  <si>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</si>
  <si>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</si>
  <si>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</si>
  <si>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</si>
  <si>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</si>
  <si>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</si>
  <si>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</si>
  <si>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</si>
  <si>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</si>
  <si>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</si>
  <si>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</si>
  <si>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</si>
  <si>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</si>
  <si>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</si>
  <si>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</si>
  <si>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</si>
  <si>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</si>
  <si>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</si>
  <si>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</si>
  <si>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</si>
  <si>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</si>
  <si>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</si>
  <si>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</si>
  <si>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</si>
  <si>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</si>
  <si>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</si>
  <si>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</si>
  <si>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</si>
  <si>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</si>
  <si>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</si>
  <si>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</si>
  <si>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</si>
  <si>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</si>
  <si>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</si>
  <si>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</si>
  <si>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</si>
  <si>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</si>
  <si>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</si>
  <si>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</si>
  <si>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</si>
  <si>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</si>
  <si>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</si>
  <si>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</si>
  <si>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</si>
  <si>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</si>
  <si>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</si>
  <si>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</si>
  <si>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</si>
  <si>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</si>
  <si>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</si>
  <si>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</si>
  <si>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</si>
  <si>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</si>
  <si>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</si>
  <si>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</si>
  <si>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</si>
  <si>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</si>
  <si>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</si>
  <si>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</si>
  <si>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</si>
  <si>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</si>
  <si>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</si>
  <si>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</si>
  <si>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</si>
  <si>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</si>
  <si>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</si>
  <si>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</si>
  <si>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</si>
  <si>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</si>
  <si>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</si>
  <si>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</si>
  <si>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</si>
  <si>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</si>
  <si>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</si>
  <si>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</si>
  <si>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</si>
  <si>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</si>
  <si>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</si>
  <si>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</si>
  <si>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</si>
  <si>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</si>
  <si>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</si>
  <si>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</si>
  <si>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</si>
  <si>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</si>
  <si>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</si>
  <si>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</si>
  <si>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</si>
  <si>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</si>
  <si>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</si>
  <si>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</si>
  <si>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</si>
  <si>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</si>
  <si>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</si>
  <si>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</si>
  <si>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</si>
  <si>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</si>
  <si>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</si>
  <si>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</si>
  <si>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</si>
  <si>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</si>
  <si>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</si>
  <si>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</si>
  <si>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</si>
  <si>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</si>
  <si>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</si>
  <si>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</si>
  <si>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</si>
  <si>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</si>
  <si>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</si>
  <si>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</si>
  <si>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</si>
  <si>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</si>
  <si>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</si>
  <si>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</si>
  <si>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</si>
  <si>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</si>
  <si>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</si>
  <si>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</si>
  <si>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</si>
  <si>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</si>
  <si>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</si>
  <si>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</si>
  <si>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</si>
  <si>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</si>
  <si>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</si>
  <si>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</si>
  <si>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</si>
  <si>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</si>
  <si>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</si>
  <si>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</si>
  <si>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</si>
  <si>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</si>
  <si>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</si>
  <si>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</si>
  <si>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</si>
  <si>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</si>
  <si>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</si>
  <si>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</si>
  <si>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</si>
  <si>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</si>
  <si>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</si>
  <si>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</si>
  <si>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</si>
  <si>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</si>
  <si>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</si>
  <si>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</si>
  <si>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</si>
  <si>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</si>
  <si>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</si>
  <si>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</si>
  <si>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</si>
  <si>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</si>
  <si>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</si>
  <si>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</si>
  <si>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</si>
  <si>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</si>
  <si>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</si>
  <si>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</si>
  <si>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</si>
  <si>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</si>
  <si>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</si>
  <si>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</si>
  <si>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</si>
  <si>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</si>
  <si>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</si>
  <si>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</si>
  <si>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</si>
  <si>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</si>
  <si>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</si>
  <si>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</si>
  <si>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</si>
  <si>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</si>
  <si>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</si>
  <si>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</si>
  <si>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</si>
  <si>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</si>
  <si>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</si>
  <si>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</si>
  <si>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</si>
  <si>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</si>
  <si>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</si>
  <si>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</si>
  <si>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</si>
  <si>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</si>
  <si>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</si>
  <si>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</si>
  <si>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</si>
  <si>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</si>
  <si>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</si>
  <si>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</si>
  <si>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</si>
  <si>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</si>
  <si>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</si>
  <si>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</si>
  <si>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</si>
  <si>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</si>
  <si>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</si>
  <si>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</si>
  <si>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</si>
  <si>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</si>
  <si>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</si>
  <si>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</si>
  <si>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</si>
  <si>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</si>
  <si>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</si>
  <si>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</si>
  <si>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</si>
  <si>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</si>
  <si>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</si>
  <si>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</si>
  <si>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</si>
  <si>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</si>
  <si>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</si>
  <si>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</si>
  <si>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</si>
  <si>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</si>
  <si>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</si>
  <si>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</si>
  <si>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</si>
  <si>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</si>
  <si>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</si>
  <si>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</si>
  <si>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</si>
  <si>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</si>
  <si>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</si>
  <si>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</si>
  <si>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</si>
  <si>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</si>
  <si>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</si>
  <si>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</si>
  <si>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</si>
  <si>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</si>
  <si>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</si>
  <si>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</si>
  <si>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</si>
  <si>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</si>
  <si>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</si>
  <si>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</si>
  <si>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</si>
  <si>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</si>
  <si>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</si>
  <si>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</si>
  <si>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</si>
  <si>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</si>
  <si>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</si>
  <si>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</si>
  <si>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</si>
  <si>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</si>
  <si>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</si>
  <si>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</si>
  <si>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</si>
  <si>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</si>
  <si>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</si>
  <si>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</si>
  <si>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</si>
  <si>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</si>
  <si>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</si>
  <si>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</si>
  <si>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</si>
  <si>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</si>
  <si>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</si>
  <si>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</si>
  <si>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</si>
  <si>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</si>
  <si>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</si>
  <si>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</si>
  <si>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</si>
  <si>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</si>
  <si>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</si>
  <si>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</si>
  <si>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</si>
  <si>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</si>
  <si>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</si>
  <si>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</si>
  <si>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</si>
  <si>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</si>
  <si>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</si>
  <si>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</si>
  <si>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</si>
  <si>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</si>
  <si>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</si>
  <si>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</si>
  <si>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</si>
  <si>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</si>
  <si>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</si>
  <si>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</si>
  <si>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</si>
  <si>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</si>
  <si>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</si>
  <si>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</si>
  <si>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</si>
  <si>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</si>
  <si>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</si>
  <si>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</si>
  <si>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</si>
  <si>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</si>
  <si>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</si>
  <si>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</si>
  <si>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</si>
  <si>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</si>
  <si>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</si>
  <si>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</si>
  <si>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</si>
  <si>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</si>
  <si>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</si>
  <si>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</si>
  <si>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</si>
  <si>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</si>
  <si>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</si>
  <si>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</si>
  <si>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</si>
  <si>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</si>
  <si>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</si>
  <si>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</si>
  <si>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</si>
  <si>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</si>
  <si>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</si>
  <si>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</si>
  <si>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</si>
  <si>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</si>
  <si>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</si>
  <si>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</si>
  <si>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</si>
  <si>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</si>
  <si>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</si>
  <si>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</si>
  <si>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</si>
  <si>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</si>
  <si>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</si>
  <si>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</si>
  <si>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</si>
  <si>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</si>
  <si>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</si>
  <si>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</si>
  <si>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</si>
  <si>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</si>
  <si>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</si>
  <si>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</si>
  <si>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</si>
  <si>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</si>
  <si>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</si>
  <si>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</si>
  <si>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</si>
  <si>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</si>
  <si>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</si>
  <si>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</si>
  <si>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</si>
  <si>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</si>
  <si>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</si>
  <si>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</si>
  <si>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</si>
  <si>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</si>
  <si>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</si>
  <si>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</si>
  <si>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</si>
  <si>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</si>
  <si>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</si>
  <si>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</si>
  <si>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</si>
  <si>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</si>
  <si>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</si>
  <si>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</si>
  <si>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</si>
  <si>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</si>
  <si>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</si>
  <si>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</si>
  <si>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</si>
  <si>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</si>
  <si>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</si>
  <si>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</si>
  <si>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</si>
  <si>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</si>
  <si>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</si>
  <si>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</si>
  <si>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</si>
  <si>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</si>
  <si>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</si>
  <si>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</si>
  <si>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</si>
  <si>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</si>
  <si>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</si>
  <si>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</si>
  <si>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</si>
  <si>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</si>
  <si>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</si>
  <si>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</si>
  <si>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</si>
  <si>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</si>
  <si>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</si>
  <si>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</si>
  <si>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</si>
  <si>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</si>
  <si>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</si>
  <si>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</si>
  <si>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</si>
  <si>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</si>
  <si>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</si>
  <si>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</si>
  <si>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</si>
  <si>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</si>
  <si>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</si>
  <si>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</si>
  <si>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</si>
  <si>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</si>
  <si>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</si>
  <si>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</si>
  <si>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</si>
  <si>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</si>
  <si>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</si>
  <si>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</si>
  <si>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</si>
  <si>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</si>
  <si>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</si>
  <si>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</si>
  <si>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</si>
  <si>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</si>
  <si>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</si>
  <si>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</si>
  <si>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</si>
  <si>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</si>
  <si>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</si>
  <si>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</si>
  <si>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</si>
  <si>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</si>
  <si>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</si>
  <si>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</si>
  <si>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</si>
  <si>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</si>
  <si>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</si>
  <si>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</si>
  <si>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</si>
  <si>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</si>
  <si>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</si>
  <si>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</si>
  <si>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</si>
  <si>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</si>
  <si>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</si>
  <si>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</si>
  <si>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</si>
  <si>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</si>
  <si>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</si>
  <si>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</si>
  <si>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</si>
  <si>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</si>
  <si>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</si>
  <si>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</si>
  <si>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</si>
  <si>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</si>
  <si>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</si>
  <si>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</si>
  <si>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</si>
  <si>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</si>
  <si>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</si>
  <si>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</si>
  <si>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</si>
  <si>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</si>
  <si>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</si>
  <si>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</si>
  <si>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</si>
  <si>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</si>
  <si>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</si>
  <si>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</si>
  <si>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</si>
  <si>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</si>
  <si>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</si>
  <si>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</si>
  <si>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</si>
  <si>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</si>
  <si>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</si>
  <si>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</si>
  <si>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</si>
  <si>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</si>
  <si>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</si>
  <si>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</si>
  <si>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</si>
  <si>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</si>
  <si>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</si>
  <si>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</si>
  <si>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</si>
  <si>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</si>
  <si>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</si>
  <si>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</si>
  <si>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</si>
  <si>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</si>
  <si>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</si>
  <si>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</si>
  <si>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</si>
  <si>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</si>
  <si>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</si>
  <si>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</si>
  <si>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</si>
  <si>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</si>
  <si>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</si>
  <si>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</si>
  <si>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</si>
  <si>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</si>
  <si>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</si>
  <si>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</si>
  <si>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</si>
  <si>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</si>
  <si>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</si>
  <si>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</si>
  <si>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</si>
  <si>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</si>
  <si>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</si>
  <si>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</si>
  <si>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</si>
  <si>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</si>
  <si>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</si>
  <si>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</si>
  <si>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</si>
  <si>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</si>
  <si>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</si>
  <si>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</si>
  <si>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</si>
  <si>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</si>
  <si>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</si>
  <si>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</si>
  <si>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</si>
  <si>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</si>
  <si>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</si>
  <si>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</si>
  <si>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</si>
  <si>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</si>
  <si>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</si>
  <si>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</si>
  <si>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</si>
  <si>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</si>
  <si>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</si>
  <si>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</si>
  <si>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</si>
  <si>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</si>
  <si>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</si>
  <si>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</si>
  <si>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</si>
  <si>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</si>
  <si>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</si>
  <si>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</si>
  <si>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</si>
  <si>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</si>
  <si>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</si>
  <si>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</si>
  <si>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</si>
  <si>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</si>
  <si>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</si>
  <si>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</si>
  <si>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</si>
  <si>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</si>
  <si>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</si>
  <si>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</si>
  <si>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</si>
  <si>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</si>
  <si>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</si>
  <si>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</si>
  <si>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</si>
  <si>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</si>
  <si>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</si>
  <si>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</si>
  <si>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</si>
  <si>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</si>
  <si>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</si>
  <si>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</si>
  <si>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</si>
  <si>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</si>
  <si>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</si>
  <si>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</si>
  <si>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</si>
  <si>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</si>
  <si>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</si>
  <si>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</si>
  <si>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</si>
  <si>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</si>
  <si>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</si>
  <si>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</si>
  <si>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</si>
  <si>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</si>
  <si>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</si>
  <si>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</si>
  <si>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</si>
  <si>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</si>
  <si>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</si>
  <si>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</si>
  <si>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</si>
  <si>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</si>
  <si>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</si>
  <si>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</si>
  <si>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</si>
  <si>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</si>
  <si>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</si>
  <si>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</si>
  <si>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</si>
  <si>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</si>
  <si>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</si>
  <si>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</si>
  <si>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</si>
  <si>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</si>
  <si>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</si>
  <si>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</si>
  <si>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</si>
  <si>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</si>
  <si>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</si>
  <si>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</si>
  <si>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</si>
  <si>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</si>
  <si>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</si>
  <si>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</si>
  <si>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</si>
  <si>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</si>
  <si>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</si>
  <si>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</si>
  <si>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</si>
  <si>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</si>
  <si>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</si>
  <si>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</si>
  <si>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</si>
  <si>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</si>
  <si>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</si>
  <si>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</si>
  <si>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</si>
  <si>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</si>
  <si>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</si>
  <si>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</si>
  <si>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</si>
  <si>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</si>
  <si>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</si>
  <si>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</si>
  <si>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</si>
  <si>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</si>
  <si>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</si>
  <si>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</si>
  <si>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</si>
  <si>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</si>
  <si>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</si>
  <si>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</si>
  <si>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</si>
  <si>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</si>
  <si>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</si>
  <si>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</si>
  <si>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</si>
  <si>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</si>
  <si>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</si>
  <si>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</si>
  <si>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</si>
  <si>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</si>
  <si>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</si>
  <si>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</si>
  <si>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</si>
  <si>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</si>
  <si>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</si>
  <si>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</si>
  <si>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</si>
  <si>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</si>
  <si>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</si>
  <si>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</si>
  <si>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</si>
  <si>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</si>
  <si>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</si>
  <si>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</si>
  <si>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</si>
  <si>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</si>
  <si>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</si>
  <si>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</si>
  <si>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</si>
  <si>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</si>
  <si>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</si>
  <si>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</si>
  <si>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</si>
  <si>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</si>
  <si>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</si>
  <si>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</si>
  <si>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</si>
  <si>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</si>
  <si>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</si>
  <si>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</si>
  <si>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</si>
  <si>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</si>
  <si>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</si>
  <si>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</si>
  <si>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</si>
  <si>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</si>
  <si>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</si>
  <si>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</si>
  <si>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</si>
  <si>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</si>
  <si>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</si>
  <si>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</si>
  <si>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</si>
  <si>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</si>
  <si>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</si>
  <si>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</si>
  <si>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</si>
  <si>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</si>
  <si>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</si>
  <si>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</si>
  <si>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</si>
  <si>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</si>
  <si>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</si>
  <si>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</si>
  <si>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</si>
  <si>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</si>
  <si>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</si>
  <si>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</si>
  <si>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</si>
  <si>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</si>
  <si>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</si>
  <si>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</si>
  <si>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</si>
  <si>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</si>
  <si>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</si>
  <si>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</si>
  <si>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</si>
  <si>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</si>
  <si>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</si>
  <si>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</si>
  <si>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</si>
  <si>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</si>
  <si>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</si>
  <si>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</si>
  <si>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</si>
  <si>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</si>
  <si>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</si>
  <si>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</si>
  <si>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</si>
  <si>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</si>
  <si>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</si>
  <si>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</si>
  <si>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</si>
  <si>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</si>
  <si>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</si>
  <si>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</si>
  <si>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</si>
  <si>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</si>
  <si>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</si>
  <si>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</si>
  <si>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</si>
  <si>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</si>
  <si>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</si>
  <si>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</si>
  <si>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</si>
  <si>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</si>
  <si>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</si>
  <si>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</si>
  <si>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</si>
  <si>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</si>
  <si>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</si>
  <si>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</si>
  <si>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</si>
  <si>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</si>
  <si>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</si>
  <si>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</si>
  <si>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</si>
  <si>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</si>
  <si>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</si>
  <si>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</si>
  <si>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</si>
  <si>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</si>
  <si>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</si>
  <si>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</si>
  <si>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</si>
  <si>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</si>
  <si>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</si>
  <si>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</si>
  <si>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</si>
  <si>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</si>
  <si>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</si>
  <si>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</si>
  <si>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</si>
  <si>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</si>
  <si>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</si>
  <si>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</si>
  <si>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</si>
  <si>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</si>
  <si>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</si>
  <si>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</si>
  <si>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</si>
  <si>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</si>
  <si>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</si>
  <si>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</si>
  <si>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</si>
  <si>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</si>
  <si>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</si>
  <si>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</si>
  <si>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</si>
  <si>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</si>
  <si>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</si>
  <si>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</si>
  <si>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</si>
  <si>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</si>
  <si>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</si>
  <si>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</si>
  <si>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</si>
  <si>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</si>
  <si>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</si>
  <si>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</si>
  <si>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</si>
  <si>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</si>
  <si>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</si>
  <si>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</si>
  <si>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</si>
  <si>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</si>
  <si>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</si>
  <si>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</si>
  <si>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</si>
  <si>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</si>
  <si>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</si>
  <si>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</si>
  <si>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</si>
  <si>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</si>
  <si>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</si>
  <si>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</si>
  <si>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</si>
  <si>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</si>
  <si>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</si>
  <si>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</si>
  <si>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</si>
  <si>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</si>
  <si>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</si>
  <si>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</si>
  <si>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</si>
  <si>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</si>
  <si>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</si>
  <si>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</si>
  <si>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</si>
  <si>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</si>
  <si>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</si>
  <si>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</si>
  <si>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</si>
  <si>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</si>
  <si>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</si>
  <si>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</si>
  <si>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</si>
  <si>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</si>
  <si>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</si>
  <si>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</si>
  <si>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</si>
  <si>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</si>
  <si>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</si>
  <si>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</si>
  <si>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</si>
  <si>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</si>
  <si>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</si>
  <si>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</si>
  <si>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</si>
  <si>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</si>
  <si>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</si>
  <si>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</si>
  <si>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</si>
  <si>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</si>
  <si>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</si>
  <si>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</si>
  <si>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</si>
  <si>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</si>
  <si>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</si>
  <si>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</si>
  <si>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</si>
  <si>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</si>
  <si>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</si>
  <si>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</si>
  <si>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</si>
  <si>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</si>
  <si>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</si>
  <si>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</si>
  <si>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</si>
  <si>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</si>
  <si>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</si>
  <si>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</si>
  <si>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</si>
  <si>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</si>
  <si>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</si>
  <si>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</si>
  <si>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</si>
  <si>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</si>
  <si>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</si>
  <si>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</si>
  <si>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</si>
  <si>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</si>
  <si>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</si>
  <si>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</si>
  <si>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</si>
  <si>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</si>
  <si>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</si>
  <si>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</si>
  <si>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</si>
  <si>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</si>
  <si>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</si>
  <si>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</si>
  <si>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</si>
  <si>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</si>
  <si>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</si>
  <si>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</si>
  <si>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</si>
  <si>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</si>
  <si>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</si>
  <si>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</si>
  <si>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</si>
  <si>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</si>
  <si>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</si>
  <si>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</si>
  <si>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</si>
  <si>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</si>
  <si>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</si>
  <si>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</si>
  <si>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</si>
  <si>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</si>
  <si>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</si>
  <si>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</si>
  <si>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</si>
  <si>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</si>
  <si>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</si>
  <si>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</si>
  <si>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</si>
  <si>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</si>
  <si>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</si>
  <si>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</si>
  <si>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</si>
  <si>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</si>
  <si>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</si>
  <si>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</si>
  <si>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</si>
  <si>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</si>
  <si>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</si>
  <si>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</si>
  <si>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</si>
  <si>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</si>
  <si>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</si>
  <si>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</si>
  <si>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</si>
  <si>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</si>
  <si>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</si>
  <si>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</si>
  <si>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</si>
  <si>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</si>
  <si>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</si>
  <si>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</si>
  <si>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</si>
  <si>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</si>
  <si>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</si>
  <si>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</si>
  <si>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</si>
  <si>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</si>
  <si>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</si>
  <si>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</si>
  <si>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</si>
  <si>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</si>
  <si>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</si>
  <si>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</si>
  <si>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</si>
  <si>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</si>
  <si>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</si>
  <si>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</si>
  <si>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</si>
  <si>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</si>
  <si>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</si>
  <si>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</si>
  <si>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</si>
  <si>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</si>
  <si>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</si>
  <si>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</si>
  <si>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</si>
  <si>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</si>
  <si>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</si>
  <si>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</si>
  <si>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</si>
  <si>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</si>
  <si>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</si>
  <si>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</si>
  <si>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</si>
  <si>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</si>
  <si>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</si>
  <si>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</si>
  <si>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</si>
  <si>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</si>
  <si>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</si>
  <si>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</si>
  <si>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</si>
  <si>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</si>
  <si>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</si>
  <si>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</si>
  <si>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</si>
  <si>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</si>
  <si>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</si>
  <si>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</si>
  <si>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</si>
  <si>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</si>
  <si>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</si>
  <si>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</si>
  <si>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</si>
  <si>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</si>
  <si>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</si>
  <si>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</si>
  <si>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</si>
  <si>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</si>
  <si>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</si>
  <si>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</si>
  <si>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</si>
  <si>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</si>
  <si>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</si>
  <si>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</si>
  <si>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</si>
  <si>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</si>
  <si>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</si>
  <si>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</si>
  <si>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</si>
  <si>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</si>
  <si>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</si>
  <si>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</si>
  <si>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</si>
  <si>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</si>
  <si>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</si>
  <si>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</si>
  <si>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</si>
  <si>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</si>
  <si>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</si>
  <si>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</si>
  <si>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</si>
  <si>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</si>
  <si>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</si>
  <si>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</si>
  <si>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</si>
  <si>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</si>
  <si>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</si>
  <si>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</si>
  <si>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</si>
  <si>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</si>
  <si>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</si>
  <si>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</si>
  <si>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</si>
  <si>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</si>
  <si>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</si>
  <si>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</si>
  <si>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</si>
  <si>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</si>
  <si>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</si>
  <si>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</si>
  <si>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</si>
  <si>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</si>
  <si>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</si>
  <si>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</si>
  <si>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</si>
  <si>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</si>
  <si>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</si>
  <si>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</si>
  <si>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</si>
  <si>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</si>
  <si>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</si>
  <si>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</si>
  <si>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</si>
  <si>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</si>
  <si>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</si>
  <si>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</si>
  <si>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</si>
  <si>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</si>
  <si>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</si>
  <si>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</si>
  <si>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</si>
  <si>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</si>
  <si>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</si>
  <si>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</si>
  <si>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</si>
  <si>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</si>
  <si>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</si>
  <si>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</si>
  <si>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</si>
  <si>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</si>
  <si>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</si>
  <si>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</si>
  <si>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</si>
  <si>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</si>
  <si>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</si>
  <si>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</si>
  <si>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</si>
  <si>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</si>
  <si>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</si>
  <si>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</si>
  <si>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</si>
  <si>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</si>
  <si>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</si>
  <si>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</si>
  <si>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</si>
  <si>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</si>
  <si>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</si>
  <si>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</si>
  <si>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</si>
  <si>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</si>
  <si>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</si>
  <si>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</si>
  <si>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</si>
  <si>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</si>
  <si>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</si>
  <si>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</si>
  <si>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</si>
  <si>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</si>
  <si>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</si>
  <si>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</si>
  <si>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</si>
  <si>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</si>
  <si>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</si>
  <si>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</si>
  <si>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</si>
  <si>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</si>
  <si>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</si>
  <si>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</si>
  <si>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</si>
  <si>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</si>
  <si>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</si>
  <si>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</si>
  <si>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</si>
  <si>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</si>
  <si>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</si>
  <si>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</si>
  <si>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</si>
  <si>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</si>
  <si>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</si>
  <si>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</si>
  <si>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</si>
  <si>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</si>
  <si>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</si>
  <si>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</si>
  <si>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</si>
  <si>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</si>
  <si>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</si>
  <si>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</si>
  <si>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</si>
  <si>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</si>
  <si>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</si>
  <si>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</si>
  <si>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</si>
  <si>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</si>
  <si>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</si>
  <si>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</si>
  <si>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</si>
  <si>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</si>
  <si>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</si>
  <si>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</si>
  <si>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</si>
  <si>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</si>
  <si>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</si>
  <si>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</si>
  <si>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</si>
  <si>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</si>
  <si>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</si>
  <si>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</si>
  <si>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</si>
  <si>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</si>
  <si>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</si>
  <si>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</si>
  <si>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</si>
  <si>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</si>
  <si>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</si>
  <si>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</si>
  <si>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</si>
  <si>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</si>
  <si>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</si>
  <si>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</si>
  <si>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</si>
  <si>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</si>
  <si>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</si>
  <si>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</si>
  <si>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</si>
  <si>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</si>
  <si>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</si>
  <si>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</si>
  <si>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</si>
  <si>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</si>
  <si>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</si>
  <si>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</si>
  <si>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</si>
  <si>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</si>
  <si>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</si>
  <si>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</si>
  <si>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</si>
  <si>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</si>
  <si>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</si>
  <si>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</si>
  <si>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</si>
  <si>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</si>
  <si>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</si>
  <si>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</si>
  <si>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</si>
  <si>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</si>
  <si>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</si>
  <si>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</si>
  <si>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</si>
  <si>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</si>
  <si>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</si>
  <si>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</si>
  <si>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</si>
  <si>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</si>
  <si>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</si>
  <si>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</si>
  <si>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</si>
  <si>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</si>
  <si>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</si>
  <si>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</si>
  <si>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</si>
  <si>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</si>
  <si>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</si>
  <si>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</si>
  <si>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</si>
  <si>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</si>
  <si>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</si>
  <si>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</si>
  <si>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</si>
  <si>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</si>
  <si>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</si>
  <si>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</si>
  <si>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</si>
  <si>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</si>
  <si>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</si>
  <si>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</si>
  <si>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</si>
  <si>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</si>
  <si>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</si>
  <si>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</si>
  <si>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</si>
  <si>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</si>
  <si>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</si>
  <si>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</si>
  <si>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</si>
  <si>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</si>
  <si>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</si>
  <si>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</si>
  <si>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</si>
  <si>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</si>
  <si>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</si>
  <si>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</si>
  <si>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</si>
  <si>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</si>
  <si>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</si>
  <si>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</si>
  <si>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</si>
  <si>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</si>
  <si>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</si>
  <si>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</si>
  <si>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</si>
  <si>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</si>
  <si>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</si>
  <si>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</si>
  <si>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</si>
  <si>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</si>
  <si>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</si>
  <si>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</si>
  <si>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</si>
  <si>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</si>
  <si>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</si>
  <si>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</si>
  <si>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</si>
  <si>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</si>
  <si>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</si>
  <si>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</si>
  <si>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</si>
  <si>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</si>
  <si>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</si>
  <si>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</si>
  <si>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</si>
  <si>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</si>
  <si>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</si>
  <si>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</si>
  <si>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</si>
  <si>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</si>
  <si>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</si>
  <si>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</si>
  <si>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</si>
  <si>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</si>
  <si>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</si>
  <si>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</si>
  <si>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</si>
  <si>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</si>
  <si>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</si>
  <si>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</si>
  <si>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</si>
  <si>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</si>
  <si>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</si>
  <si>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</si>
  <si>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</si>
  <si>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</si>
  <si>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</si>
  <si>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</si>
  <si>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</si>
  <si>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</si>
  <si>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</si>
  <si>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</si>
  <si>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</si>
  <si>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</si>
  <si>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</si>
  <si>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</si>
  <si>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</si>
  <si>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</si>
  <si>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</si>
  <si>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</si>
  <si>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</si>
  <si>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</si>
  <si>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</si>
  <si>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</si>
  <si>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</si>
  <si>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</si>
  <si>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</si>
  <si>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</si>
  <si>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</si>
  <si>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</si>
  <si>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</si>
  <si>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</si>
  <si>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</si>
  <si>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</si>
  <si>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</si>
  <si>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</si>
  <si>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</si>
  <si>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</si>
  <si>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</si>
  <si>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</si>
  <si>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</si>
  <si>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</si>
  <si>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</si>
  <si>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</si>
  <si>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</si>
  <si>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</si>
  <si>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</si>
  <si>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</si>
  <si>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</si>
  <si>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</si>
  <si>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</si>
  <si>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</si>
  <si>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</si>
  <si>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</si>
  <si>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</si>
  <si>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</si>
  <si>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</si>
  <si>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</si>
  <si>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</si>
  <si>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</si>
  <si>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</si>
  <si>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</si>
  <si>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</si>
  <si>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</si>
  <si>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</si>
  <si>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</si>
  <si>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</si>
  <si>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</si>
  <si>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</si>
  <si>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</si>
  <si>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</si>
  <si>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</si>
  <si>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</si>
  <si>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</si>
  <si>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</si>
  <si>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</si>
  <si>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</si>
  <si>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</si>
  <si>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</si>
  <si>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</si>
  <si>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</si>
  <si>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</si>
  <si>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</si>
  <si>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</si>
  <si>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</si>
  <si>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</si>
  <si>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</si>
  <si>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</si>
  <si>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</si>
  <si>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</si>
  <si>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</si>
  <si>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</si>
  <si>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</si>
  <si>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</si>
  <si>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</si>
  <si>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</si>
  <si>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</si>
  <si>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</si>
  <si>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</si>
  <si>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</si>
  <si>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</si>
  <si>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</si>
  <si>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</si>
  <si>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</si>
  <si>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</si>
  <si>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</si>
  <si>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</si>
  <si>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</si>
  <si>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</si>
  <si>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</si>
  <si>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</si>
  <si>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</si>
  <si>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</si>
  <si>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</si>
  <si>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</si>
  <si>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</si>
  <si>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</si>
  <si>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</si>
  <si>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</si>
  <si>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</si>
  <si>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</si>
  <si>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</si>
  <si>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</si>
  <si>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</si>
  <si>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</si>
  <si>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</si>
  <si>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</si>
  <si>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</si>
  <si>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</si>
  <si>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</si>
  <si>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</si>
  <si>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</si>
  <si>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</si>
  <si>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</si>
  <si>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</si>
  <si>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</si>
  <si>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</si>
  <si>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</si>
  <si>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</si>
  <si>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</si>
  <si>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</si>
  <si>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</si>
  <si>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</si>
  <si>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</si>
  <si>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</si>
  <si>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</si>
  <si>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</si>
  <si>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</si>
  <si>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</si>
  <si>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</si>
  <si>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</si>
  <si>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</si>
  <si>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</si>
  <si>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</si>
  <si>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</si>
  <si>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</si>
  <si>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</si>
  <si>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</si>
  <si>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</si>
  <si>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</si>
  <si>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</si>
  <si>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</si>
  <si>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</si>
  <si>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</si>
  <si>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</si>
  <si>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</si>
  <si>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</si>
  <si>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</si>
  <si>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</si>
  <si>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</si>
  <si>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</si>
  <si>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</si>
  <si>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</si>
  <si>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</si>
  <si>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</si>
  <si>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</si>
  <si>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</si>
  <si>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</si>
  <si>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</si>
  <si>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</si>
  <si>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</si>
  <si>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</si>
  <si>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</si>
  <si>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</si>
  <si>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</si>
  <si>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</si>
  <si>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</si>
  <si>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</si>
  <si>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</si>
  <si>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</si>
  <si>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</si>
  <si>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</si>
  <si>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</si>
  <si>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</si>
  <si>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</si>
  <si>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</si>
  <si>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</si>
  <si>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</si>
  <si>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</si>
  <si>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</si>
  <si>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</si>
  <si>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</si>
  <si>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</si>
  <si>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</si>
  <si>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</si>
  <si>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</si>
  <si>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</si>
  <si>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</si>
  <si>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</si>
  <si>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</si>
  <si>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</si>
  <si>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</si>
  <si>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</si>
  <si>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</si>
  <si>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</si>
  <si>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</si>
  <si>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</si>
  <si>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</si>
  <si>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</si>
  <si>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</si>
  <si>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</si>
  <si>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</si>
  <si>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</si>
  <si>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</si>
  <si>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</si>
  <si>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</si>
  <si>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</si>
  <si>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</si>
  <si>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</si>
  <si>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</si>
  <si>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</si>
  <si>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</si>
  <si>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</si>
  <si>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</si>
  <si>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</si>
  <si>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</si>
  <si>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</si>
  <si>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</si>
  <si>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</si>
  <si>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</si>
  <si>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</si>
  <si>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</si>
  <si>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</si>
  <si>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</si>
  <si>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</si>
  <si>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</si>
  <si>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</si>
  <si>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</si>
  <si>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</si>
  <si>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</si>
  <si>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</si>
  <si>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</si>
  <si>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</si>
  <si>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</si>
  <si>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</si>
  <si>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</si>
  <si>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</si>
  <si>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</si>
  <si>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</si>
  <si>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</si>
  <si>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</si>
  <si>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</si>
  <si>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</si>
  <si>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</si>
  <si>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</si>
  <si>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</si>
  <si>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</si>
  <si>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</si>
  <si>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</si>
  <si>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</si>
  <si>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</si>
  <si>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</si>
  <si>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</si>
  <si>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</si>
  <si>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</si>
  <si>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</si>
  <si>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</si>
  <si>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</si>
  <si>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</si>
  <si>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</si>
  <si>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</si>
  <si>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</si>
  <si>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</si>
  <si>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</si>
  <si>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</si>
  <si>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</si>
  <si>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</si>
  <si>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</si>
  <si>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</si>
  <si>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</si>
  <si>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</si>
  <si>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</si>
  <si>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</si>
  <si>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</si>
  <si>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</si>
  <si>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</si>
  <si>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</si>
  <si>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</si>
  <si>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</si>
  <si>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</si>
  <si>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</si>
  <si>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</si>
  <si>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</si>
  <si>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</si>
  <si>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</si>
  <si>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</si>
  <si>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</si>
  <si>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</si>
  <si>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</si>
  <si>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</si>
  <si>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</si>
  <si>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</si>
  <si>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</si>
  <si>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</si>
  <si>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</si>
  <si>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</si>
  <si>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</si>
  <si>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</si>
  <si>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</si>
  <si>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</si>
  <si>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</si>
  <si>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</si>
  <si>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</si>
  <si>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</si>
  <si>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</si>
  <si>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</si>
  <si>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</si>
  <si>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</si>
  <si>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</si>
  <si>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</si>
  <si>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</si>
  <si>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</si>
  <si>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</si>
  <si>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</si>
  <si>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</si>
  <si>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</si>
  <si>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</si>
  <si>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</si>
  <si>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</si>
  <si>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</si>
  <si>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</si>
  <si>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</si>
  <si>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</si>
  <si>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</si>
  <si>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</si>
  <si>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</si>
  <si>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</si>
  <si>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</si>
  <si>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</si>
  <si>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</si>
  <si>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</si>
  <si>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</si>
  <si>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</si>
  <si>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</si>
  <si>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</si>
  <si>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</si>
  <si>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</si>
  <si>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</si>
  <si>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</si>
  <si>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</si>
  <si>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</si>
  <si>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</si>
  <si>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</si>
  <si>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</si>
  <si>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</si>
  <si>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</si>
  <si>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</si>
  <si>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</si>
  <si>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</si>
  <si>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</si>
  <si>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</si>
  <si>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</si>
  <si>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</si>
  <si>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</si>
  <si>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</si>
  <si>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</si>
  <si>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</si>
  <si>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</si>
  <si>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</si>
  <si>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</si>
  <si>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</si>
  <si>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</si>
  <si>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</si>
  <si>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</si>
  <si>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</si>
  <si>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</si>
  <si>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</si>
  <si>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</si>
  <si>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</si>
  <si>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</si>
  <si>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</si>
  <si>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</si>
  <si>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</si>
  <si>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</si>
  <si>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</si>
  <si>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</si>
  <si>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</si>
  <si>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</si>
  <si>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</si>
  <si>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</si>
  <si>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</si>
  <si>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</si>
  <si>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</si>
  <si>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</si>
  <si>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</si>
  <si>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</si>
  <si>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</si>
  <si>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</si>
  <si>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</si>
  <si>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</si>
  <si>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</si>
  <si>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</si>
  <si>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</si>
  <si>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</si>
  <si>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</si>
  <si>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</si>
  <si>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</si>
  <si>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</si>
  <si>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</si>
  <si>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</si>
  <si>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</si>
  <si>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</si>
  <si>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</si>
  <si>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</si>
  <si>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</si>
  <si>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</si>
  <si>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</si>
  <si>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</si>
  <si>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</si>
  <si>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</si>
  <si>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</si>
  <si>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</si>
  <si>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</si>
  <si>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</si>
  <si>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</si>
  <si>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</si>
  <si>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</si>
  <si>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</si>
  <si>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</si>
  <si>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</si>
  <si>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</si>
  <si>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</si>
  <si>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</si>
  <si>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</si>
  <si>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</si>
  <si>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</si>
  <si>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</si>
  <si>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</si>
  <si>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</si>
  <si>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</si>
  <si>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</si>
  <si>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</si>
  <si>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</si>
  <si>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</si>
  <si>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</si>
  <si>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</si>
  <si>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</si>
  <si>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</si>
  <si>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</si>
  <si>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</si>
  <si>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</si>
  <si>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</si>
  <si>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</si>
  <si>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</si>
  <si>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</si>
  <si>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</si>
  <si>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</si>
  <si>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</si>
  <si>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</si>
  <si>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</si>
  <si>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</si>
  <si>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</si>
  <si>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</si>
  <si>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</si>
  <si>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</si>
  <si>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</si>
  <si>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</si>
  <si>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</si>
  <si>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</si>
  <si>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</si>
  <si>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</si>
  <si>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</si>
  <si>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</si>
  <si>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</si>
  <si>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</si>
  <si>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</si>
  <si>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</si>
  <si>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</si>
  <si>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</si>
  <si>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</si>
  <si>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</si>
  <si>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</si>
  <si>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</si>
  <si>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</si>
  <si>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</si>
  <si>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</si>
  <si>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</si>
  <si>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</si>
  <si>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</si>
  <si>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</si>
  <si>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</si>
  <si>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</si>
  <si>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</si>
  <si>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</si>
  <si>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</si>
  <si>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</si>
  <si>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</si>
  <si>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</si>
  <si>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</si>
  <si>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</si>
  <si>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</si>
  <si>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</si>
  <si>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</si>
  <si>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</si>
  <si>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</si>
  <si>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</si>
  <si>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</si>
  <si>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</si>
  <si>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</si>
  <si>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</si>
  <si>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</si>
  <si>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</si>
  <si>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</si>
  <si>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</si>
  <si>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</si>
  <si>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</si>
  <si>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</si>
  <si>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</si>
  <si>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</si>
  <si>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</si>
  <si>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</si>
  <si>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</si>
  <si>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</si>
  <si>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</si>
  <si>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</si>
  <si>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</si>
  <si>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</si>
  <si>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</si>
  <si>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</si>
  <si>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</si>
  <si>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</si>
  <si>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</si>
  <si>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</si>
  <si>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</si>
  <si>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</si>
  <si>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</si>
  <si>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</si>
  <si>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</si>
  <si>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</si>
  <si>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</si>
  <si>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</si>
  <si>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</si>
  <si>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</si>
  <si>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</si>
  <si>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</si>
  <si>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</si>
  <si>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</si>
  <si>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</si>
  <si>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</si>
  <si>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</si>
  <si>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</si>
  <si>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</si>
  <si>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</si>
  <si>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</si>
  <si>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</si>
  <si>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</si>
  <si>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</si>
  <si>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</si>
  <si>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</si>
  <si>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</si>
  <si>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</si>
  <si>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</si>
  <si>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</si>
  <si>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</si>
  <si>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</si>
  <si>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</si>
  <si>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</si>
  <si>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</si>
  <si>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</si>
  <si>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</si>
  <si>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</si>
  <si>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</si>
  <si>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</si>
  <si>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</si>
  <si>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</si>
  <si>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</si>
  <si>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</si>
  <si>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</si>
  <si>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</si>
  <si>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</si>
  <si>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</si>
  <si>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</si>
  <si>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</si>
  <si>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</si>
  <si>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</si>
  <si>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</si>
  <si>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</si>
  <si>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</si>
  <si>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</si>
  <si>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</si>
  <si>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</si>
  <si>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</si>
  <si>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</si>
  <si>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</si>
  <si>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</si>
  <si>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</si>
  <si>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</si>
  <si>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</si>
  <si>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</si>
  <si>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</si>
  <si>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</si>
  <si>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</si>
  <si>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</si>
  <si>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</si>
  <si>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</si>
  <si>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</si>
  <si>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</si>
  <si>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</si>
  <si>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</si>
  <si>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</si>
  <si>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</si>
  <si>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</si>
  <si>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</si>
  <si>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</si>
  <si>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</si>
  <si>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</si>
  <si>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</si>
  <si>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</si>
  <si>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</si>
  <si>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</si>
  <si>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</si>
  <si>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</si>
  <si>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</si>
  <si>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</si>
  <si>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</si>
  <si>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</si>
  <si>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</si>
  <si>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</si>
  <si>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</si>
  <si>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</si>
  <si>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</si>
  <si>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</si>
  <si>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</si>
  <si>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</si>
  <si>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</si>
  <si>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</si>
  <si>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</si>
  <si>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</si>
  <si>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</si>
  <si>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</si>
  <si>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</si>
  <si>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</si>
  <si>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</si>
  <si>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</si>
  <si>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</si>
  <si>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</si>
  <si>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</si>
  <si>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</si>
  <si>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</si>
  <si>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</si>
  <si>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</si>
  <si>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</si>
  <si>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</si>
  <si>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</si>
  <si>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</si>
  <si>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</si>
  <si>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</si>
  <si>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</si>
  <si>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</si>
  <si>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</si>
  <si>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</si>
  <si>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</si>
  <si>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</si>
  <si>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</si>
  <si>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</si>
  <si>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</si>
  <si>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</si>
  <si>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</si>
  <si>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</si>
  <si>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</si>
  <si>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</si>
  <si>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</si>
  <si>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</si>
  <si>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</si>
  <si>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</si>
  <si>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</si>
  <si>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</si>
  <si>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</si>
  <si>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</si>
  <si>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</si>
  <si>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</si>
  <si>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</si>
  <si>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</si>
  <si>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</si>
  <si>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</si>
  <si>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</si>
  <si>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</si>
  <si>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</si>
  <si>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</si>
  <si>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</si>
  <si>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</si>
  <si>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</si>
  <si>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</si>
  <si>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</si>
  <si>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</si>
  <si>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</si>
  <si>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</si>
  <si>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</si>
  <si>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</si>
  <si>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</si>
  <si>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</si>
  <si>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</si>
  <si>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</si>
  <si>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</si>
  <si>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</si>
  <si>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</si>
  <si>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</si>
  <si>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</si>
  <si>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</si>
  <si>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</si>
  <si>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</si>
  <si>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</si>
  <si>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</si>
  <si>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</si>
  <si>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</si>
  <si>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</si>
  <si>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</si>
  <si>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</si>
  <si>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</si>
  <si>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</si>
  <si>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</si>
  <si>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</si>
  <si>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</si>
  <si>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</si>
  <si>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</si>
  <si>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</si>
  <si>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</si>
  <si>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</si>
  <si>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</si>
  <si>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</si>
  <si>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</si>
  <si>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</si>
  <si>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</si>
  <si>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</si>
  <si>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</si>
  <si>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</si>
  <si>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</si>
  <si>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</si>
  <si>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</si>
  <si>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</si>
  <si>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</si>
  <si>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</si>
  <si>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</si>
  <si>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</si>
  <si>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</si>
  <si>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</si>
  <si>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</si>
  <si>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</si>
  <si>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</si>
  <si>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</si>
  <si>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</si>
  <si>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</si>
  <si>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</si>
  <si>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</si>
  <si>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</si>
  <si>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</si>
  <si>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</si>
  <si>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</si>
  <si>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</si>
  <si>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</si>
  <si>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</si>
  <si>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</si>
  <si>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</si>
  <si>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</si>
  <si>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</si>
  <si>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</si>
  <si>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</si>
  <si>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</si>
  <si>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</si>
  <si>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</si>
  <si>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</si>
  <si>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</si>
  <si>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</si>
  <si>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</si>
  <si>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</si>
  <si>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</si>
  <si>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</si>
  <si>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</si>
  <si>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</si>
  <si>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</si>
  <si>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</si>
  <si>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</si>
  <si>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</si>
  <si>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</si>
  <si>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</si>
  <si>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</si>
  <si>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</si>
  <si>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</si>
  <si>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</si>
  <si>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</si>
  <si>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</si>
  <si>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</si>
  <si>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</si>
  <si>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</si>
  <si>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</si>
  <si>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</si>
  <si>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</si>
  <si>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</si>
  <si>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</si>
  <si>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</si>
  <si>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</si>
  <si>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</si>
  <si>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</si>
  <si>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</si>
  <si>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</si>
  <si>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</si>
  <si>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</si>
  <si>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</si>
  <si>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</si>
  <si>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</si>
  <si>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</si>
  <si>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</si>
  <si>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</si>
  <si>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</si>
  <si>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</si>
  <si>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</si>
  <si>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</si>
  <si>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</si>
  <si>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</si>
  <si>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</si>
  <si>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</si>
  <si>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</si>
  <si>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</si>
  <si>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</si>
  <si>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</si>
  <si>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</si>
  <si>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</si>
  <si>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</si>
  <si>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</si>
  <si>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</si>
  <si>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</si>
  <si>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</si>
  <si>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</si>
  <si>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</si>
  <si>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</si>
  <si>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</si>
  <si>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</si>
  <si>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</si>
  <si>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</si>
  <si>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</si>
  <si>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</si>
  <si>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</si>
  <si>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</si>
  <si>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</si>
  <si>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</si>
  <si>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</si>
  <si>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</si>
  <si>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</si>
  <si>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</si>
  <si>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</si>
  <si>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</si>
  <si>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</si>
  <si>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</si>
  <si>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</si>
  <si>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</si>
  <si>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</si>
  <si>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</si>
  <si>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</si>
  <si>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</si>
  <si>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</si>
  <si>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</si>
  <si>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</si>
  <si>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</si>
  <si>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</si>
  <si>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</si>
  <si>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</si>
  <si>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</si>
  <si>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</si>
  <si>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</si>
  <si>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</si>
  <si>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</si>
  <si>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</si>
  <si>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</si>
  <si>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</si>
  <si>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</si>
  <si>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</si>
  <si>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</si>
  <si>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</si>
  <si>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</si>
  <si>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</si>
  <si>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</si>
  <si>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</si>
  <si>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</si>
  <si>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</si>
  <si>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</si>
  <si>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</si>
  <si>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</si>
  <si>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</si>
  <si>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</si>
  <si>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</si>
  <si>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</si>
  <si>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</si>
  <si>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</si>
  <si>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</si>
  <si>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</si>
  <si>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</si>
  <si>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</si>
  <si>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</si>
  <si>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</si>
  <si>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</si>
  <si>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</si>
  <si>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</si>
  <si>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</si>
  <si>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</si>
  <si>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</si>
  <si>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</si>
  <si>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</si>
  <si>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</si>
  <si>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</si>
  <si>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</si>
  <si>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</si>
  <si>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</si>
  <si>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</si>
  <si>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</si>
  <si>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</si>
  <si>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</si>
  <si>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</si>
  <si>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</si>
  <si>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</si>
  <si>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</si>
  <si>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</si>
  <si>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</si>
  <si>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</si>
  <si>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</si>
  <si>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</si>
  <si>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</si>
  <si>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</si>
  <si>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</si>
  <si>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</si>
  <si>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</si>
  <si>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</si>
  <si>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</si>
  <si>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</si>
  <si>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</si>
  <si>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</si>
  <si>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</si>
  <si>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</si>
  <si>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</si>
  <si>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</si>
  <si>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</si>
  <si>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</si>
  <si>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</si>
  <si>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</si>
  <si>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</si>
  <si>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</si>
  <si>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</si>
  <si>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</si>
  <si>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</si>
  <si>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</si>
  <si>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</si>
  <si>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</si>
  <si>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</si>
  <si>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</si>
  <si>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</si>
  <si>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</si>
  <si>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</si>
  <si>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</si>
  <si>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</si>
  <si>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</si>
  <si>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</si>
  <si>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</si>
  <si>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</si>
  <si>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</si>
  <si>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</si>
  <si>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</si>
  <si>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</si>
  <si>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</si>
  <si>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</si>
  <si>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</si>
  <si>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</si>
  <si>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</si>
  <si>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</si>
  <si>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</si>
  <si>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</si>
  <si>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</si>
  <si>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</si>
  <si>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</si>
  <si>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</si>
  <si>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</si>
  <si>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</si>
  <si>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</si>
  <si>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</si>
  <si>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</si>
  <si>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</si>
  <si>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</si>
  <si>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</si>
  <si>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</si>
  <si>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</si>
  <si>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</si>
  <si>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</si>
  <si>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</si>
  <si>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</si>
  <si>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</si>
  <si>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</si>
  <si>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</si>
  <si>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</si>
  <si>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</si>
  <si>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</si>
  <si>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</si>
  <si>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</si>
  <si>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</si>
  <si>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</si>
  <si>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</si>
  <si>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</si>
  <si>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</si>
  <si>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</si>
  <si>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</si>
  <si>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</si>
  <si>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</si>
  <si>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</si>
  <si>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</si>
  <si>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</si>
  <si>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</si>
  <si>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</si>
  <si>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</si>
  <si>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</si>
  <si>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</si>
  <si>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</si>
  <si>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</si>
  <si>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</si>
  <si>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</si>
  <si>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</si>
  <si>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</si>
  <si>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</si>
  <si>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</si>
  <si>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</si>
  <si>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</si>
  <si>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</si>
  <si>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</si>
  <si>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</si>
  <si>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</si>
  <si>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</si>
  <si>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</si>
  <si>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</si>
  <si>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</si>
  <si>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</si>
  <si>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</si>
  <si>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</si>
  <si>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</si>
  <si>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</si>
  <si>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</si>
  <si>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</si>
  <si>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</si>
  <si>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</si>
  <si>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</si>
  <si>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</si>
  <si>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</si>
  <si>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</si>
  <si>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</si>
  <si>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</si>
  <si>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</si>
  <si>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</si>
  <si>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</si>
  <si>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</si>
  <si>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</si>
  <si>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</si>
  <si>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</si>
  <si>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</si>
  <si>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</si>
  <si>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</si>
  <si>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</si>
  <si>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</si>
  <si>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</si>
  <si>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</si>
  <si>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</si>
  <si>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</si>
  <si>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</si>
  <si>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</si>
  <si>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</si>
  <si>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</si>
  <si>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</si>
  <si>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</si>
  <si>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</si>
  <si>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</si>
  <si>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</si>
  <si>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</si>
  <si>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</si>
  <si>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</si>
  <si>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</si>
  <si>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</si>
  <si>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</si>
  <si>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</si>
  <si>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</si>
  <si>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</si>
  <si>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</si>
  <si>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</si>
  <si>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</si>
  <si>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</si>
  <si>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</si>
  <si>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</si>
  <si>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</si>
  <si>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</si>
  <si>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</si>
  <si>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</si>
  <si>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</si>
  <si>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</si>
  <si>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</si>
  <si>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</si>
  <si>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</si>
  <si>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</si>
  <si>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</si>
  <si>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</si>
  <si>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</si>
  <si>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</si>
  <si>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</si>
  <si>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</si>
  <si>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</si>
  <si>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</si>
  <si>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</si>
  <si>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</si>
  <si>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</si>
  <si>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</si>
  <si>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</si>
  <si>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</si>
  <si>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</si>
  <si>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</si>
  <si>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</si>
  <si>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</si>
  <si>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</si>
  <si>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</si>
  <si>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</si>
  <si>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</si>
  <si>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</si>
  <si>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</si>
  <si>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</si>
  <si>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</si>
  <si>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</si>
  <si>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</si>
  <si>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</si>
  <si>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</si>
  <si>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</si>
  <si>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</si>
  <si>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</si>
  <si>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</si>
  <si>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</si>
  <si>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</si>
  <si>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</si>
  <si>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</si>
  <si>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</si>
  <si>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</si>
  <si>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</si>
  <si>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</si>
  <si>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</si>
  <si>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</si>
  <si>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</si>
  <si>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</si>
  <si>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</si>
  <si>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</si>
  <si>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</si>
  <si>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</si>
  <si>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</si>
  <si>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</si>
  <si>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</si>
  <si>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</si>
  <si>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</si>
  <si>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</si>
  <si>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</si>
  <si>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</si>
  <si>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</si>
  <si>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</si>
  <si>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</si>
  <si>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</si>
  <si>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</si>
  <si>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</si>
  <si>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</si>
  <si>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</si>
  <si>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</si>
  <si>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</si>
  <si>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</si>
  <si>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</si>
  <si>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</si>
  <si>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</si>
  <si>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</si>
  <si>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</si>
  <si>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</si>
  <si>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</si>
  <si>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</si>
  <si>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</si>
  <si>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</si>
  <si>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</si>
  <si>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</si>
  <si>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</si>
  <si>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</si>
  <si>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</si>
  <si>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</si>
  <si>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</si>
  <si>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</si>
  <si>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</si>
  <si>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</si>
  <si>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</si>
  <si>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</si>
  <si>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</si>
  <si>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</si>
  <si>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</si>
  <si>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</si>
  <si>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</si>
  <si>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</si>
  <si>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</si>
  <si>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</si>
  <si>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</si>
  <si>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</si>
  <si>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</si>
  <si>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</si>
  <si>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</si>
  <si>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</si>
  <si>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</si>
  <si>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</si>
  <si>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</si>
  <si>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</si>
  <si>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</si>
  <si>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</si>
  <si>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</si>
  <si>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</si>
  <si>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</si>
  <si>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</si>
  <si>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</si>
  <si>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</si>
  <si>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</si>
  <si>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</si>
  <si>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</si>
  <si>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</si>
  <si>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</si>
  <si>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</si>
  <si>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</si>
  <si>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</si>
  <si>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</si>
  <si>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</si>
  <si>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</si>
  <si>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</si>
  <si>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</si>
  <si>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</si>
  <si>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</si>
  <si>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</si>
  <si>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</si>
  <si>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</si>
  <si>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</si>
  <si>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</si>
  <si>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</si>
  <si>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</si>
  <si>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</si>
  <si>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</si>
  <si>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</si>
  <si>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</si>
  <si>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</si>
  <si>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</si>
  <si>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</si>
  <si>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</si>
  <si>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</si>
  <si>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</si>
  <si>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</si>
  <si>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</si>
  <si>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</si>
  <si>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</si>
  <si>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</si>
  <si>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</si>
  <si>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</si>
  <si>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</si>
  <si>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</si>
  <si>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</si>
  <si>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</si>
  <si>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</si>
  <si>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</si>
  <si>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</si>
  <si>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</si>
  <si>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</si>
  <si>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</si>
  <si>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</si>
  <si>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</si>
  <si>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</si>
  <si>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</si>
  <si>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</si>
  <si>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</si>
  <si>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</si>
  <si>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</si>
  <si>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</si>
  <si>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</si>
  <si>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</si>
  <si>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</si>
  <si>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</si>
  <si>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</si>
  <si>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</si>
  <si>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</si>
  <si>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</si>
  <si>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</si>
  <si>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</si>
  <si>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</si>
  <si>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</si>
  <si>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</si>
  <si>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</si>
  <si>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</si>
  <si>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</si>
  <si>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</si>
  <si>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</si>
  <si>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</si>
  <si>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</si>
  <si>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</si>
  <si>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</si>
  <si>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</si>
  <si>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</si>
  <si>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</si>
  <si>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</si>
  <si>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</si>
  <si>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</si>
  <si>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</si>
  <si>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</si>
  <si>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</si>
  <si>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</si>
  <si>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</si>
  <si>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</si>
  <si>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</si>
  <si>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</si>
  <si>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</si>
  <si>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</si>
  <si>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</si>
  <si>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</si>
  <si>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</si>
  <si>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</si>
  <si>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</si>
  <si>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</si>
  <si>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</si>
  <si>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</si>
  <si>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</si>
  <si>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</si>
  <si>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</si>
  <si>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</si>
  <si>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</si>
  <si>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</si>
  <si>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</si>
  <si>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</si>
  <si>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</si>
  <si>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</si>
  <si>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</si>
  <si>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</si>
  <si>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</si>
  <si>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</si>
  <si>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</si>
  <si>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</si>
  <si>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</si>
  <si>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</si>
  <si>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</si>
  <si>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</si>
  <si>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</si>
  <si>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</si>
  <si>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</si>
  <si>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</si>
  <si>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</si>
  <si>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</si>
  <si>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</si>
  <si>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</si>
  <si>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</si>
  <si>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</si>
  <si>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</si>
  <si>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</si>
  <si>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</si>
  <si>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</si>
  <si>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</si>
  <si>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</si>
  <si>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</si>
  <si>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</si>
  <si>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</si>
  <si>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</si>
  <si>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</si>
  <si>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</si>
  <si>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</si>
  <si>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</si>
  <si>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</si>
  <si>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</si>
  <si>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</si>
  <si>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</si>
  <si>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</si>
  <si>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</si>
  <si>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</si>
  <si>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</si>
  <si>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</si>
  <si>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</si>
  <si>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</si>
  <si>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</si>
  <si>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</si>
  <si>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</si>
  <si>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</si>
  <si>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</si>
  <si>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</si>
  <si>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</si>
  <si>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</si>
  <si>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</si>
  <si>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</si>
  <si>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</si>
  <si>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</si>
  <si>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</si>
  <si>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</si>
  <si>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</si>
  <si>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</si>
  <si>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</si>
  <si>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</si>
  <si>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</si>
  <si>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</si>
  <si>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</si>
  <si>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</si>
  <si>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</si>
  <si>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</si>
  <si>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</si>
  <si>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</si>
  <si>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</si>
  <si>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</si>
  <si>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</si>
  <si>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</si>
  <si>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</si>
  <si>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</si>
  <si>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</si>
  <si>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</si>
  <si>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</si>
  <si>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</si>
  <si>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</si>
  <si>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</si>
  <si>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</si>
  <si>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</si>
  <si>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</si>
  <si>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</si>
  <si>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</si>
  <si>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</si>
  <si>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</si>
  <si>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</si>
  <si>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</si>
  <si>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</si>
  <si>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</si>
  <si>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</si>
  <si>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</si>
  <si>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</si>
  <si>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</si>
  <si>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</si>
  <si>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</si>
  <si>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</si>
  <si>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</si>
  <si>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</si>
  <si>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</si>
  <si>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</si>
  <si>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</si>
  <si>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</si>
  <si>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</si>
  <si>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</si>
  <si>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</si>
  <si>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</si>
  <si>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</si>
  <si>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</si>
  <si>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</si>
  <si>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</si>
  <si>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</si>
  <si>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</si>
  <si>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</si>
  <si>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</si>
  <si>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</si>
  <si>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</si>
  <si>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</si>
  <si>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</si>
  <si>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</si>
  <si>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</si>
  <si>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</si>
  <si>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</si>
  <si>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</si>
  <si>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</si>
  <si>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</si>
  <si>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</si>
  <si>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</si>
  <si>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</si>
  <si>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</si>
  <si>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</si>
  <si>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</si>
  <si>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</si>
  <si>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</si>
  <si>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</si>
  <si>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</si>
  <si>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</si>
  <si>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</si>
  <si>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</si>
  <si>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</si>
  <si>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</si>
  <si>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</si>
  <si>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</si>
  <si>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</si>
  <si>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</si>
  <si>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</si>
  <si>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</si>
  <si>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</si>
  <si>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</si>
  <si>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</si>
  <si>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</si>
  <si>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</si>
  <si>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</si>
  <si>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</si>
  <si>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</si>
  <si>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</si>
  <si>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</si>
  <si>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</si>
  <si>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</si>
  <si>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</si>
  <si>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</si>
  <si>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</si>
  <si>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</si>
  <si>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</si>
  <si>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</si>
  <si>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</si>
  <si>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</si>
  <si>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</si>
  <si>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</si>
  <si>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</si>
  <si>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</si>
  <si>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</si>
  <si>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</si>
  <si>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</si>
  <si>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</si>
  <si>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</si>
  <si>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</si>
  <si>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</si>
  <si>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</si>
  <si>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</si>
  <si>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</si>
  <si>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</si>
  <si>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</si>
  <si>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</si>
  <si>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</si>
  <si>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</si>
  <si>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</si>
  <si>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</si>
  <si>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</si>
  <si>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</si>
  <si>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</si>
  <si>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</si>
  <si>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</si>
  <si>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</si>
  <si>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</si>
  <si>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</si>
  <si>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</si>
  <si>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</si>
  <si>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</si>
  <si>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</si>
  <si>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</si>
  <si>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</si>
  <si>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</si>
  <si>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</si>
  <si>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</si>
  <si>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</si>
  <si>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</si>
  <si>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</si>
  <si>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</si>
  <si>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</si>
  <si>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</si>
  <si>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</si>
  <si>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</si>
  <si>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</si>
  <si>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</si>
  <si>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</si>
  <si>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</si>
  <si>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</si>
  <si>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</si>
  <si>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</si>
  <si>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</si>
  <si>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</si>
  <si>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</si>
  <si>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</si>
  <si>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</si>
  <si>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</si>
  <si>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</si>
  <si>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</si>
  <si>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</si>
  <si>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</si>
  <si>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</si>
  <si>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</si>
  <si>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</si>
  <si>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</si>
  <si>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</si>
  <si>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</si>
  <si>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</si>
  <si>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</si>
  <si>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</si>
  <si>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</si>
  <si>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</si>
  <si>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</si>
  <si>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</si>
  <si>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</si>
  <si>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</si>
  <si>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</si>
  <si>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</si>
  <si>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</si>
  <si>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</si>
  <si>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</si>
  <si>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</si>
  <si>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</si>
  <si>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</si>
  <si>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</si>
  <si>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</si>
  <si>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</si>
  <si>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</si>
  <si>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</si>
  <si>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</si>
  <si>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</si>
  <si>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</si>
  <si>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</si>
  <si>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</si>
  <si>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</si>
  <si>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</si>
  <si>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</si>
  <si>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</si>
  <si>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</si>
  <si>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</si>
  <si>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</si>
  <si>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</si>
  <si>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</si>
  <si>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</si>
  <si>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</si>
  <si>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</si>
  <si>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</si>
  <si>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</si>
  <si>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</si>
  <si>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</si>
  <si>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</si>
  <si>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</si>
  <si>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</si>
  <si>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</si>
  <si>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</si>
  <si>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</si>
  <si>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</si>
  <si>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</si>
  <si>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</si>
  <si>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</si>
  <si>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</si>
  <si>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</si>
  <si>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</si>
  <si>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</si>
  <si>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</si>
  <si>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</si>
  <si>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</si>
  <si>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</si>
  <si>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</si>
  <si>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</si>
  <si>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</si>
  <si>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</si>
  <si>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</si>
  <si>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</si>
  <si>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</si>
  <si>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</si>
  <si>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</si>
  <si>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</si>
  <si>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</si>
  <si>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</si>
  <si>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</si>
  <si>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</si>
  <si>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</si>
  <si>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</si>
  <si>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</si>
  <si>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</si>
  <si>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</si>
  <si>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</si>
  <si>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</si>
  <si>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</si>
  <si>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</si>
  <si>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</si>
  <si>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</si>
  <si>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</si>
  <si>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</si>
  <si>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</si>
  <si>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</si>
  <si>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</si>
  <si>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</si>
  <si>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</si>
  <si>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</si>
  <si>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</si>
  <si>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</si>
  <si>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</si>
  <si>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</si>
  <si>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</si>
  <si>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</si>
  <si>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</si>
  <si>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</si>
  <si>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</si>
  <si>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</si>
  <si>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</si>
  <si>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</si>
  <si>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</si>
  <si>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</si>
  <si>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</si>
  <si>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</si>
  <si>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</si>
  <si>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</si>
  <si>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</si>
  <si>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</si>
  <si>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</si>
  <si>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</si>
  <si>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</si>
  <si>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</si>
  <si>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</si>
  <si>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</si>
  <si>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</si>
  <si>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</si>
  <si>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</si>
  <si>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</si>
  <si>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</si>
  <si>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</si>
  <si>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</si>
  <si>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</si>
  <si>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</si>
  <si>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</si>
  <si>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</si>
  <si>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</si>
  <si>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</si>
  <si>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</si>
  <si>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</si>
  <si>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</si>
  <si>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</si>
  <si>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</si>
  <si>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</si>
  <si>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</si>
  <si>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</si>
  <si>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</si>
  <si>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</si>
  <si>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</si>
  <si>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</si>
  <si>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</si>
  <si>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</si>
  <si>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</si>
  <si>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</si>
  <si>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</si>
  <si>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</si>
  <si>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</si>
  <si>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</si>
  <si>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</si>
  <si>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</si>
  <si>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</si>
  <si>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</si>
  <si>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</si>
  <si>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</si>
  <si>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</si>
  <si>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</si>
  <si>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</si>
  <si>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</si>
  <si>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</si>
  <si>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</si>
  <si>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</si>
  <si>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</si>
  <si>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</si>
  <si>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</si>
  <si>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</si>
  <si>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</si>
  <si>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</si>
  <si>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</si>
  <si>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</si>
  <si>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</si>
  <si>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</si>
  <si>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</si>
  <si>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</si>
  <si>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</si>
  <si>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</si>
  <si>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</si>
  <si>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</si>
  <si>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</si>
  <si>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</si>
  <si>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</si>
  <si>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</si>
  <si>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</si>
  <si>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</si>
  <si>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</si>
  <si>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</si>
  <si>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</si>
  <si>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</si>
  <si>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</si>
  <si>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</si>
  <si>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</si>
  <si>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</si>
  <si>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</si>
  <si>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</si>
  <si>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</si>
  <si>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</si>
  <si>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</si>
  <si>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</si>
  <si>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</si>
  <si>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</si>
  <si>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</si>
  <si>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</si>
  <si>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</si>
  <si>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</si>
  <si>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</si>
  <si>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</si>
  <si>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</si>
  <si>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</si>
  <si>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</si>
  <si>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</si>
  <si>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</si>
  <si>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</si>
  <si>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</si>
  <si>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</si>
  <si>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</si>
  <si>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</si>
  <si>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</si>
  <si>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</si>
  <si>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</si>
  <si>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</si>
  <si>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</si>
  <si>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</si>
  <si>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</si>
  <si>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</si>
  <si>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</si>
  <si>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</si>
  <si>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</si>
  <si>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</si>
  <si>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</si>
  <si>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</si>
  <si>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</si>
  <si>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</si>
  <si>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</si>
  <si>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</si>
  <si>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</si>
  <si>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</si>
  <si>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</si>
  <si>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</si>
  <si>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</si>
  <si>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</si>
  <si>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</si>
  <si>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</si>
  <si>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</si>
  <si>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</si>
  <si>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</si>
  <si>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</si>
  <si>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</si>
  <si>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</si>
  <si>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</si>
  <si>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</si>
  <si>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</si>
  <si>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</si>
  <si>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</si>
  <si>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</si>
  <si>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</si>
  <si>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</si>
  <si>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</si>
  <si>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</si>
  <si>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</si>
  <si>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</si>
  <si>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</si>
  <si>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</si>
  <si>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</si>
  <si>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</si>
  <si>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</si>
  <si>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</si>
  <si>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</si>
  <si>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</si>
  <si>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</si>
  <si>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</si>
  <si>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</si>
  <si>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</si>
  <si>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</si>
  <si>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</si>
  <si>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</si>
  <si>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</si>
  <si>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</si>
  <si>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</si>
  <si>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</si>
  <si>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</si>
  <si>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</si>
  <si>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</si>
  <si>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</si>
  <si>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</si>
  <si>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</si>
  <si>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</si>
  <si>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</si>
  <si>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</si>
  <si>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</si>
  <si>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</si>
  <si>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</si>
  <si>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</si>
  <si>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</si>
  <si>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</si>
  <si>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</si>
  <si>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</si>
  <si>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</si>
  <si>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</si>
  <si>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</si>
  <si>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</si>
  <si>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</si>
  <si>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</si>
  <si>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</si>
  <si>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</si>
  <si>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</si>
  <si>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</si>
  <si>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</si>
  <si>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</si>
  <si>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</si>
  <si>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</si>
  <si>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</si>
  <si>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</si>
  <si>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</si>
  <si>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</si>
  <si>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</si>
  <si>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</si>
  <si>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</si>
  <si>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</si>
  <si>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</si>
  <si>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</si>
  <si>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</si>
  <si>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</si>
  <si>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</si>
  <si>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</si>
  <si>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</si>
  <si>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</si>
  <si>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</si>
  <si>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</si>
  <si>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</si>
  <si>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</si>
  <si>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</si>
  <si>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</si>
  <si>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</si>
  <si>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</si>
  <si>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</si>
  <si>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</si>
  <si>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</si>
  <si>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</si>
  <si>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</si>
  <si>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</si>
  <si>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</si>
  <si>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</si>
  <si>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</si>
  <si>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</si>
  <si>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</si>
  <si>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</si>
  <si>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</si>
  <si>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</si>
  <si>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</si>
  <si>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</si>
  <si>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</si>
  <si>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</si>
  <si>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</si>
  <si>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</si>
  <si>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</si>
  <si>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</si>
  <si>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</si>
  <si>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</si>
  <si>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</si>
  <si>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</si>
  <si>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</si>
  <si>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</si>
  <si>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</si>
  <si>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</si>
  <si>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</si>
  <si>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</si>
  <si>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</si>
  <si>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</si>
  <si>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</si>
  <si>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</si>
  <si>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</si>
  <si>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</si>
  <si>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</si>
  <si>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</si>
  <si>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</si>
  <si>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</si>
  <si>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</si>
  <si>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</si>
  <si>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</si>
  <si>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</si>
  <si>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</si>
  <si>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</si>
  <si>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</si>
  <si>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</si>
  <si>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</si>
  <si>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</si>
  <si>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</si>
  <si>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</si>
  <si>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</si>
  <si>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</si>
  <si>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</si>
  <si>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</si>
  <si>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</si>
  <si>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</si>
  <si>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</si>
  <si>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</si>
  <si>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</si>
  <si>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</si>
  <si>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</si>
  <si>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</si>
  <si>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</si>
  <si>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</si>
  <si>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</si>
  <si>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</si>
  <si>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</si>
  <si>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</si>
  <si>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</si>
  <si>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</si>
  <si>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</si>
  <si>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</si>
  <si>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</si>
  <si>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</si>
  <si>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</si>
  <si>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</si>
  <si>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</si>
  <si>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</si>
  <si>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</si>
  <si>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</si>
  <si>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</si>
  <si>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</si>
  <si>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</si>
  <si>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</si>
  <si>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</si>
  <si>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</si>
  <si>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</si>
  <si>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</si>
  <si>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</si>
  <si>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</si>
  <si>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</si>
  <si>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</si>
  <si>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</si>
  <si>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</si>
  <si>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</si>
  <si>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</si>
  <si>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</si>
  <si>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</si>
  <si>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</si>
  <si>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</si>
  <si>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</si>
  <si>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</si>
  <si>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</si>
  <si>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</si>
  <si>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</si>
  <si>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</si>
  <si>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</si>
  <si>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</si>
  <si>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</si>
  <si>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</si>
  <si>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</si>
  <si>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</si>
  <si>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</si>
  <si>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</si>
  <si>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</si>
  <si>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</si>
  <si>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</si>
  <si>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</si>
  <si>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</si>
  <si>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</si>
  <si>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</si>
  <si>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</si>
  <si>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</si>
  <si>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</si>
  <si>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</si>
  <si>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</si>
  <si>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</si>
  <si>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</si>
  <si>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</si>
  <si>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</si>
  <si>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</si>
  <si>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</si>
  <si>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</si>
  <si>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</si>
  <si>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</si>
  <si>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</si>
  <si>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</si>
  <si>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</si>
  <si>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</si>
  <si>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</si>
  <si>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</si>
  <si>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</si>
  <si>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</si>
  <si>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</si>
  <si>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</si>
  <si>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</si>
  <si>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</si>
  <si>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</si>
  <si>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</si>
  <si>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</si>
  <si>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</si>
  <si>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</si>
  <si>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</si>
  <si>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</si>
  <si>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</si>
  <si>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</si>
  <si>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</si>
  <si>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</si>
  <si>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</si>
  <si>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</si>
  <si>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</si>
  <si>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</si>
  <si>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</si>
  <si>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</si>
  <si>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</si>
  <si>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</si>
  <si>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</si>
  <si>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</si>
  <si>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</si>
  <si>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</si>
  <si>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</si>
  <si>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</si>
  <si>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</si>
  <si>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</si>
  <si>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</si>
  <si>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</si>
  <si>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</si>
  <si>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</si>
  <si>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</si>
  <si>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</si>
  <si>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</si>
  <si>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</si>
  <si>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</si>
  <si>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</si>
  <si>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</si>
  <si>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</si>
  <si>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</si>
  <si>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</si>
  <si>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</si>
  <si>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</si>
  <si>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</si>
  <si>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</si>
  <si>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</si>
  <si>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</si>
  <si>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</si>
  <si>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</si>
  <si>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</si>
  <si>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</si>
  <si>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</si>
  <si>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</si>
  <si>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</si>
  <si>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</si>
  <si>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</si>
  <si>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</si>
  <si>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</si>
  <si>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</si>
  <si>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</si>
  <si>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</si>
  <si>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</si>
  <si>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</si>
  <si>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</si>
  <si>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</si>
  <si>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</si>
  <si>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</si>
  <si>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</si>
  <si>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</si>
  <si>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</si>
  <si>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</si>
  <si>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</si>
  <si>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</si>
  <si>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</si>
  <si>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</si>
  <si>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</si>
  <si>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</si>
  <si>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</si>
  <si>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</si>
  <si>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</si>
  <si>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</si>
  <si>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</si>
  <si>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</si>
  <si>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</si>
  <si>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</si>
  <si>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</si>
  <si>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</si>
  <si>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</si>
  <si>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</si>
  <si>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</si>
  <si>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</si>
  <si>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</si>
  <si>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</si>
  <si>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</si>
  <si>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</si>
  <si>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</si>
  <si>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</si>
  <si>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</si>
  <si>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</si>
  <si>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</si>
  <si>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</si>
  <si>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</si>
  <si>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</si>
  <si>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</si>
  <si>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</si>
  <si>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</si>
  <si>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</si>
  <si>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</si>
  <si>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</si>
  <si>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</si>
  <si>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</si>
  <si>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</si>
  <si>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</si>
  <si>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</si>
  <si>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</si>
  <si>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</si>
  <si>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</si>
  <si>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</si>
  <si>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</si>
  <si>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</si>
  <si>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</si>
  <si>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</si>
  <si>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</si>
  <si>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</si>
  <si>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</si>
  <si>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</si>
  <si>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</si>
  <si>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</si>
  <si>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</si>
  <si>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</si>
  <si>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</si>
  <si>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</si>
  <si>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</si>
  <si>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</si>
  <si>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</si>
  <si>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</si>
  <si>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</si>
  <si>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</si>
  <si>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</si>
  <si>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</si>
  <si>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</si>
  <si>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</si>
  <si>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</si>
  <si>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</si>
  <si>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</si>
  <si>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</si>
  <si>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</si>
  <si>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</si>
  <si>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</si>
  <si>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</si>
  <si>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</si>
  <si>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</si>
  <si>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</si>
  <si>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</si>
  <si>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</si>
  <si>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</si>
  <si>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</si>
  <si>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</si>
  <si>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</si>
  <si>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</si>
  <si>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</si>
  <si>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</si>
  <si>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</si>
  <si>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</si>
  <si>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</si>
  <si>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</si>
  <si>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</si>
  <si>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</si>
  <si>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</si>
  <si>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</si>
  <si>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</si>
  <si>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</si>
  <si>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</si>
  <si>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</si>
  <si>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</si>
  <si>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</si>
  <si>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</si>
  <si>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</si>
  <si>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</si>
  <si>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</si>
  <si>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</si>
  <si>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</si>
  <si>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</si>
  <si>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</si>
  <si>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</si>
  <si>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</si>
  <si>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</si>
  <si>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</si>
  <si>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</si>
  <si>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</si>
  <si>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</si>
  <si>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</si>
  <si>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</si>
  <si>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</si>
  <si>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</si>
  <si>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</si>
  <si>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</si>
  <si>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</si>
  <si>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</si>
  <si>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</si>
  <si>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</si>
  <si>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</si>
  <si>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</si>
  <si>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</si>
  <si>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</si>
  <si>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</si>
  <si>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</si>
  <si>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</si>
  <si>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</si>
  <si>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</si>
  <si>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</si>
  <si>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</si>
  <si>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</si>
  <si>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</si>
  <si>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</si>
  <si>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</si>
  <si>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</si>
  <si>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</si>
  <si>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</si>
  <si>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</si>
  <si>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</si>
  <si>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</si>
  <si>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</si>
  <si>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</si>
  <si>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</si>
  <si>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</si>
  <si>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</si>
  <si>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</si>
  <si>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</si>
  <si>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</si>
  <si>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</si>
  <si>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</si>
  <si>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</si>
  <si>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</si>
  <si>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</si>
  <si>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</si>
  <si>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</si>
  <si>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</si>
  <si>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</si>
  <si>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</si>
  <si>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</si>
  <si>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</si>
  <si>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</si>
  <si>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</si>
  <si>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</si>
  <si>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</si>
  <si>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</si>
  <si>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</si>
  <si>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</si>
  <si>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</si>
  <si>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</si>
  <si>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</si>
  <si>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</si>
  <si>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</si>
  <si>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</si>
  <si>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</si>
  <si>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</si>
  <si>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</si>
  <si>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</si>
  <si>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</si>
  <si>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</si>
  <si>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</si>
  <si>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</si>
  <si>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</si>
  <si>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</si>
  <si>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</si>
  <si>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</si>
  <si>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</si>
  <si>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</si>
  <si>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</si>
  <si>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</si>
  <si>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</si>
  <si>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</si>
  <si>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</si>
  <si>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</si>
  <si>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</si>
  <si>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</si>
  <si>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</si>
  <si>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</si>
  <si>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</si>
  <si>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</si>
  <si>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</si>
  <si>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</si>
  <si>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</si>
  <si>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</si>
  <si>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</si>
  <si>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</si>
  <si>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</si>
  <si>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</si>
  <si>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</si>
  <si>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</si>
  <si>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</si>
  <si>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</si>
  <si>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</si>
  <si>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</si>
  <si>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</si>
  <si>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</si>
  <si>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</si>
  <si>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</si>
  <si>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</si>
  <si>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</si>
  <si>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</si>
  <si>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</si>
  <si>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</si>
  <si>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</si>
  <si>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</si>
  <si>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</si>
  <si>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</si>
  <si>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</si>
  <si>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</si>
  <si>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</si>
  <si>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</si>
  <si>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</si>
  <si>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</si>
  <si>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</si>
  <si>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</si>
  <si>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</si>
  <si>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</si>
  <si>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</si>
  <si>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</si>
  <si>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</si>
  <si>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</si>
  <si>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</si>
  <si>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</si>
  <si>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</si>
  <si>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</si>
  <si>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</si>
  <si>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</si>
  <si>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</si>
  <si>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</si>
  <si>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</si>
  <si>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</si>
  <si>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</si>
  <si>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</si>
  <si>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</si>
  <si>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</si>
  <si>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</si>
  <si>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</si>
  <si>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</si>
  <si>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</si>
  <si>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</si>
  <si>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</si>
  <si>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</si>
  <si>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</si>
  <si>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</si>
  <si>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</si>
  <si>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</si>
  <si>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</si>
  <si>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</si>
  <si>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</si>
  <si>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</si>
  <si>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</si>
  <si>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</si>
  <si>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</si>
  <si>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</si>
  <si>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</si>
  <si>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</si>
  <si>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</si>
  <si>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</si>
  <si>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</si>
  <si>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</si>
  <si>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</si>
  <si>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</si>
  <si>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</si>
  <si>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</si>
  <si>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</si>
  <si>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</si>
  <si>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</si>
  <si>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</si>
  <si>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</si>
  <si>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</si>
  <si>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</si>
  <si>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</si>
  <si>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</si>
  <si>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</si>
  <si>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</si>
  <si>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</si>
  <si>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</si>
  <si>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</si>
  <si>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</si>
  <si>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</si>
  <si>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</si>
  <si>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</si>
  <si>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</si>
  <si>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</si>
  <si>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</si>
  <si>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</si>
  <si>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</si>
  <si>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</si>
  <si>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</si>
  <si>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</si>
  <si>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</si>
  <si>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</si>
  <si>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</si>
  <si>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</si>
  <si>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</si>
  <si>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</si>
  <si>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</si>
  <si>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</si>
  <si>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</si>
  <si>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</si>
  <si>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</si>
  <si>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</si>
  <si>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</si>
  <si>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</si>
  <si>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</si>
  <si>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</si>
  <si>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</si>
  <si>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</si>
  <si>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</si>
  <si>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</si>
  <si>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</si>
  <si>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</si>
  <si>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</si>
  <si>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</si>
  <si>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</si>
  <si>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</si>
  <si>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</si>
  <si>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</si>
  <si>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</si>
  <si>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</si>
  <si>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</si>
  <si>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</si>
  <si>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</si>
  <si>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</si>
  <si>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</si>
  <si>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</si>
  <si>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</si>
  <si>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</si>
  <si>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</si>
  <si>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</si>
  <si>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</si>
  <si>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</si>
  <si>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</si>
  <si>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</si>
  <si>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</si>
  <si>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</si>
  <si>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</si>
  <si>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</si>
  <si>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</si>
  <si>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</si>
  <si>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</si>
  <si>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</si>
  <si>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</si>
  <si>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</si>
  <si>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</si>
  <si>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</si>
  <si>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</si>
  <si>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</si>
  <si>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</si>
  <si>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</si>
  <si>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</si>
  <si>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</si>
  <si>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</si>
  <si>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</si>
  <si>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</si>
  <si>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</si>
  <si>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</si>
  <si>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</si>
  <si>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</si>
  <si>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</si>
  <si>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</si>
  <si>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</si>
  <si>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</si>
  <si>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</si>
  <si>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</si>
  <si>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</si>
  <si>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</si>
  <si>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</si>
  <si>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</si>
  <si>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</si>
  <si>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</si>
  <si>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</si>
  <si>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</si>
  <si>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</si>
  <si>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</si>
  <si>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</si>
  <si>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</si>
  <si>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</si>
  <si>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</si>
  <si>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</si>
  <si>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</si>
  <si>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</si>
  <si>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</si>
  <si>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</si>
  <si>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</si>
  <si>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</si>
  <si>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</si>
  <si>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</si>
  <si>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</si>
  <si>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</si>
  <si>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</si>
  <si>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</si>
  <si>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</si>
  <si>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</si>
  <si>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</si>
  <si>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</si>
  <si>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</si>
  <si>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</si>
  <si>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</si>
  <si>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</si>
  <si>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</si>
  <si>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</si>
  <si>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</si>
  <si>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</si>
  <si>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</si>
  <si>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</si>
  <si>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</si>
  <si>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</si>
  <si>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</si>
  <si>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</si>
  <si>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</si>
  <si>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</si>
  <si>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</si>
  <si>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</si>
  <si>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</si>
  <si>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</si>
  <si>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</si>
  <si>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</si>
  <si>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</si>
  <si>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</si>
  <si>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</si>
  <si>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</si>
  <si>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</si>
  <si>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</si>
  <si>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</si>
  <si>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</si>
  <si>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</si>
  <si>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</si>
  <si>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</si>
  <si>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</si>
  <si>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</si>
  <si>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</si>
  <si>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</si>
  <si>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</si>
  <si>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</si>
  <si>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</si>
  <si>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</si>
  <si>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</si>
  <si>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</si>
  <si>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</si>
  <si>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</si>
  <si>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</si>
  <si>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</si>
  <si>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</si>
  <si>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</si>
  <si>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</si>
  <si>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</si>
  <si>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</si>
  <si>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</si>
  <si>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</si>
  <si>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</si>
  <si>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</si>
  <si>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</si>
  <si>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</si>
  <si>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</si>
  <si>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</si>
  <si>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</si>
  <si>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</si>
  <si>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</si>
  <si>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</si>
  <si>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</si>
  <si>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</si>
  <si>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</si>
  <si>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</si>
  <si>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</si>
  <si>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</si>
  <si>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</si>
  <si>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</si>
  <si>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</si>
  <si>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</si>
  <si>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</si>
  <si>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</si>
  <si>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</si>
  <si>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</si>
  <si>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</si>
  <si>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</si>
  <si>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</si>
  <si>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</si>
  <si>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</si>
  <si>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</si>
  <si>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</si>
  <si>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</si>
  <si>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</si>
  <si>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</si>
  <si>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</si>
  <si>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</si>
  <si>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</si>
  <si>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</si>
  <si>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</si>
  <si>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</si>
  <si>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</si>
  <si>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</si>
  <si>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</si>
  <si>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</si>
  <si>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</si>
  <si>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</si>
  <si>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</si>
  <si>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</si>
  <si>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</si>
  <si>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</si>
  <si>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</si>
  <si>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</si>
  <si>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</si>
  <si>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</si>
  <si>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</si>
  <si>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</si>
  <si>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</si>
  <si>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</si>
  <si>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</si>
  <si>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</si>
  <si>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</si>
  <si>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</si>
  <si>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</si>
  <si>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</si>
  <si>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</si>
  <si>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</si>
  <si>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</si>
  <si>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</si>
  <si>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</si>
  <si>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</si>
  <si>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</si>
  <si>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</si>
  <si>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</si>
  <si>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</si>
  <si>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</si>
  <si>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</si>
  <si>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</si>
  <si>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</si>
  <si>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</si>
  <si>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</si>
  <si>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</si>
  <si>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</si>
  <si>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</si>
  <si>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</si>
  <si>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</si>
  <si>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</si>
  <si>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</si>
  <si>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</si>
  <si>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</si>
  <si>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</si>
  <si>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</si>
  <si>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</si>
  <si>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</si>
  <si>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</si>
  <si>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</si>
  <si>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</si>
  <si>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</si>
  <si>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</si>
  <si>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</si>
  <si>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</si>
  <si>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</si>
  <si>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</si>
  <si>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</si>
  <si>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</si>
  <si>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</si>
  <si>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</si>
  <si>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</si>
  <si>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</si>
  <si>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</si>
  <si>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</si>
  <si>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</si>
  <si>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</si>
  <si>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</si>
  <si>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</si>
  <si>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</si>
  <si>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</si>
  <si>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</si>
  <si>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</si>
  <si>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</si>
  <si>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</si>
  <si>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</si>
  <si>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</si>
  <si>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</si>
  <si>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</si>
  <si>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</si>
  <si>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</si>
  <si>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</si>
  <si>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</si>
  <si>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</si>
  <si>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</si>
  <si>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</si>
  <si>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</si>
  <si>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</si>
  <si>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</si>
  <si>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</si>
  <si>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</si>
  <si>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</si>
  <si>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</si>
  <si>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</si>
  <si>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</si>
  <si>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</si>
  <si>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</si>
  <si>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</si>
  <si>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</si>
  <si>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</si>
  <si>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</si>
  <si>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</si>
  <si>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</si>
  <si>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</si>
  <si>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</si>
  <si>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</si>
  <si>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</si>
  <si>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</si>
  <si>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</si>
  <si>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</si>
  <si>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</si>
  <si>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</si>
  <si>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</si>
  <si>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</si>
  <si>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</si>
  <si>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</si>
  <si>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</si>
  <si>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</si>
  <si>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</si>
  <si>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</si>
  <si>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</si>
  <si>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</si>
  <si>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</si>
  <si>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</si>
  <si>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</si>
  <si>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</si>
  <si>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</si>
  <si>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</si>
  <si>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</si>
  <si>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</si>
  <si>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</si>
  <si>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</si>
  <si>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</si>
  <si>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</si>
  <si>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</si>
  <si>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</si>
  <si>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</si>
  <si>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</si>
  <si>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</si>
  <si>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</si>
  <si>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</si>
  <si>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</si>
  <si>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</si>
  <si>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</si>
  <si>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</si>
  <si>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</si>
  <si>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</si>
  <si>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</si>
  <si>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</si>
  <si>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</si>
  <si>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</si>
  <si>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</si>
  <si>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</si>
  <si>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</si>
  <si>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</si>
  <si>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</si>
  <si>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</si>
  <si>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</si>
  <si>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</si>
  <si>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</si>
  <si>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</si>
  <si>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</si>
  <si>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</si>
  <si>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</si>
  <si>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</si>
  <si>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</si>
  <si>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</si>
  <si>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</si>
  <si>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</si>
  <si>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</si>
  <si>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</si>
  <si>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</si>
  <si>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</si>
  <si>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</si>
  <si>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</si>
  <si>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</si>
  <si>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</si>
  <si>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</si>
  <si>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</si>
  <si>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</si>
  <si>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</si>
  <si>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</si>
  <si>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</si>
  <si>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</si>
  <si>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</si>
  <si>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</si>
  <si>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</si>
  <si>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</si>
  <si>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</si>
  <si>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</si>
  <si>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</si>
  <si>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</si>
  <si>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</si>
  <si>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</si>
  <si>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</si>
  <si>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</si>
  <si>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</si>
  <si>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</si>
  <si>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</si>
  <si>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</si>
  <si>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</si>
  <si>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</si>
  <si>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</si>
  <si>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</si>
  <si>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</si>
  <si>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</si>
  <si>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</si>
  <si>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</si>
  <si>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</si>
  <si>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</si>
  <si>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</si>
  <si>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</si>
  <si>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</si>
  <si>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</si>
  <si>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</si>
  <si>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</si>
  <si>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</si>
  <si>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</si>
  <si>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</si>
  <si>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</si>
  <si>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</si>
  <si>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</si>
  <si>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</si>
  <si>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</si>
  <si>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</si>
  <si>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</si>
  <si>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</si>
  <si>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</si>
  <si>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</si>
  <si>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</si>
  <si>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</si>
  <si>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</si>
  <si>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</si>
  <si>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</si>
  <si>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</si>
  <si>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</si>
  <si>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</si>
  <si>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</si>
  <si>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</si>
  <si>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</si>
  <si>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</si>
  <si>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</si>
  <si>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</si>
  <si>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</si>
  <si>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</si>
  <si>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</si>
  <si>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</si>
  <si>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</si>
  <si>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</si>
  <si>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</si>
  <si>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</si>
  <si>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</si>
  <si>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</si>
  <si>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</si>
  <si>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</si>
  <si>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</si>
  <si>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</si>
  <si>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</si>
  <si>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</si>
  <si>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</si>
  <si>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</si>
  <si>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</si>
  <si>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</si>
  <si>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</si>
  <si>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</si>
  <si>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</si>
  <si>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</si>
  <si>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</si>
  <si>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</si>
  <si>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</si>
  <si>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</si>
  <si>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</si>
  <si>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</si>
  <si>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</si>
  <si>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</si>
  <si>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</si>
  <si>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</si>
  <si>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</si>
  <si>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</si>
  <si>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</si>
  <si>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</si>
  <si>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</si>
  <si>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</si>
  <si>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</si>
  <si>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</si>
  <si>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</si>
  <si>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</si>
  <si>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</si>
  <si>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</si>
  <si>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</si>
  <si>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</si>
  <si>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</si>
  <si>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</si>
  <si>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</si>
  <si>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</si>
  <si>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</si>
  <si>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</si>
  <si>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</si>
  <si>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</si>
  <si>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</si>
  <si>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</si>
  <si>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</si>
  <si>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</si>
  <si>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</si>
  <si>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</si>
  <si>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</si>
  <si>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</si>
  <si>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</si>
  <si>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</si>
  <si>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</si>
  <si>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</si>
  <si>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</si>
  <si>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</si>
  <si>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</si>
  <si>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</si>
  <si>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</si>
  <si>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</si>
  <si>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</si>
  <si>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</si>
  <si>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</si>
  <si>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</si>
  <si>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</si>
  <si>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</si>
  <si>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</si>
  <si>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</si>
  <si>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</si>
  <si>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</si>
  <si>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</si>
  <si>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</si>
  <si>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</si>
  <si>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</si>
  <si>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</si>
  <si>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</si>
  <si>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</si>
  <si>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</si>
  <si>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</si>
  <si>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</si>
  <si>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</si>
  <si>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</si>
  <si>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</si>
  <si>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</si>
  <si>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</si>
  <si>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</si>
  <si>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</si>
  <si>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</si>
  <si>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</si>
  <si>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</si>
  <si>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</si>
  <si>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</si>
  <si>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</si>
  <si>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</si>
  <si>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</si>
  <si>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</si>
  <si>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</si>
  <si>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</si>
  <si>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</si>
  <si>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</si>
  <si>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</si>
  <si>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</si>
  <si>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</si>
  <si>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</si>
  <si>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</si>
  <si>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</si>
  <si>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</si>
  <si>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</si>
  <si>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</si>
  <si>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</si>
  <si>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</si>
  <si>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</si>
  <si>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</si>
  <si>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</si>
  <si>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</si>
  <si>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</si>
  <si>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</si>
  <si>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</si>
  <si>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</si>
  <si>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</si>
  <si>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</si>
  <si>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</si>
  <si>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</si>
  <si>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</si>
  <si>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</si>
  <si>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</si>
  <si>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</si>
  <si>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</si>
  <si>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</si>
  <si>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</si>
  <si>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</si>
  <si>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</si>
  <si>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</si>
  <si>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</si>
  <si>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</si>
  <si>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</si>
  <si>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</si>
  <si>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</si>
  <si>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</si>
  <si>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</si>
  <si>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</si>
  <si>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</si>
  <si>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</si>
  <si>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</si>
  <si>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</si>
  <si>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</si>
  <si>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</si>
  <si>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</si>
  <si>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</si>
  <si>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</si>
  <si>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</si>
  <si>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</si>
  <si>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</si>
  <si>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</si>
  <si>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</si>
  <si>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</si>
  <si>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</si>
  <si>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</si>
  <si>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</si>
  <si>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</si>
  <si>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</si>
  <si>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</si>
  <si>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</si>
  <si>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</si>
  <si>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</si>
  <si>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</si>
  <si>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</si>
  <si>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</si>
  <si>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</si>
  <si>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</si>
  <si>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</si>
  <si>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</si>
  <si>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</si>
  <si>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</si>
  <si>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</si>
  <si>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</si>
  <si>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</si>
  <si>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</si>
  <si>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</si>
  <si>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</si>
  <si>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</si>
  <si>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</si>
  <si>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</si>
  <si>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</si>
  <si>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</si>
  <si>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</si>
  <si>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</si>
  <si>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</si>
  <si>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</si>
  <si>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</si>
  <si>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</si>
  <si>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</si>
  <si>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</si>
  <si>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</si>
  <si>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</si>
  <si>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</si>
  <si>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</si>
  <si>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</si>
  <si>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</si>
  <si>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</si>
  <si>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</si>
  <si>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</si>
  <si>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</si>
  <si>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</si>
  <si>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</si>
  <si>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</si>
  <si>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</si>
  <si>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</si>
  <si>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</si>
  <si>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</si>
  <si>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</si>
  <si>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</si>
  <si>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</si>
  <si>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</si>
  <si>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</si>
  <si>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</si>
  <si>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</si>
  <si>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</si>
  <si>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</si>
  <si>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</si>
  <si>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</si>
  <si>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</si>
  <si>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</si>
  <si>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</si>
  <si>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</si>
  <si>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</si>
  <si>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</si>
  <si>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</si>
  <si>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</si>
  <si>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</si>
  <si>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</si>
  <si>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</si>
  <si>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</si>
  <si>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</si>
  <si>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</si>
  <si>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</si>
  <si>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</si>
  <si>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</si>
  <si>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</si>
  <si>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</si>
  <si>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</si>
  <si>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</si>
  <si>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</si>
  <si>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</si>
  <si>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</si>
  <si>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</si>
  <si>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</si>
  <si>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</si>
  <si>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</si>
  <si>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</si>
  <si>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</si>
  <si>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</si>
  <si>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</si>
  <si>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</si>
  <si>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</si>
  <si>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</si>
  <si>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</si>
  <si>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</si>
  <si>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</si>
  <si>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</si>
  <si>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</si>
  <si>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</si>
  <si>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</si>
  <si>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</si>
  <si>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</si>
  <si>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</si>
  <si>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</si>
  <si>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</si>
  <si>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</si>
  <si>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</si>
  <si>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</si>
  <si>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</si>
  <si>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</si>
  <si>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</si>
  <si>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</si>
  <si>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</si>
  <si>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</si>
  <si>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</si>
  <si>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</si>
  <si>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</si>
  <si>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</si>
  <si>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</si>
  <si>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</si>
  <si>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</si>
  <si>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</si>
  <si>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</si>
  <si>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</si>
  <si>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</si>
  <si>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</si>
  <si>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</si>
  <si>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</si>
  <si>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</si>
  <si>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</si>
  <si>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</si>
  <si>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</si>
  <si>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</si>
  <si>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</si>
  <si>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</si>
  <si>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</si>
  <si>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</si>
  <si>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</si>
  <si>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</si>
  <si>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</si>
  <si>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</si>
  <si>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</si>
  <si>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</si>
  <si>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</si>
  <si>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</si>
  <si>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</si>
  <si>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</si>
  <si>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</si>
  <si>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</si>
  <si>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</si>
  <si>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</si>
  <si>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</si>
  <si>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</si>
  <si>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</si>
  <si>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</si>
  <si>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</si>
  <si>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</si>
  <si>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</si>
  <si>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</si>
  <si>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</si>
  <si>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</si>
  <si>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</si>
  <si>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</si>
  <si>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</si>
  <si>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</si>
  <si>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</si>
  <si>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</si>
  <si>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</si>
  <si>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</si>
  <si>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</si>
  <si>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</si>
  <si>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</si>
  <si>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</si>
  <si>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</si>
  <si>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</si>
  <si>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</si>
  <si>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</si>
  <si>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</si>
  <si>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</si>
  <si>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</si>
  <si>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</si>
  <si>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</si>
  <si>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</si>
  <si>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</si>
  <si>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</si>
  <si>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</si>
  <si>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</si>
  <si>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</si>
  <si>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</si>
  <si>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</si>
  <si>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</si>
  <si>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</si>
  <si>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</si>
  <si>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</si>
  <si>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</si>
  <si>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</si>
  <si>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</si>
  <si>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</si>
  <si>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</si>
  <si>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</si>
  <si>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</si>
  <si>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</si>
  <si>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</si>
  <si>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</si>
  <si>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</si>
  <si>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</si>
  <si>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</si>
  <si>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</si>
  <si>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</si>
  <si>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</si>
  <si>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</si>
  <si>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</si>
  <si>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</si>
  <si>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</si>
  <si>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</si>
  <si>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</si>
  <si>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</si>
  <si>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</si>
  <si>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</si>
  <si>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</si>
  <si>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</si>
  <si>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</si>
  <si>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</si>
  <si>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</si>
  <si>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</si>
  <si>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</si>
  <si>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</si>
  <si>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</si>
  <si>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</si>
  <si>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</si>
  <si>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</si>
  <si>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</si>
  <si>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</si>
  <si>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</si>
  <si>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</si>
  <si>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</si>
  <si>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</si>
  <si>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</si>
  <si>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</si>
  <si>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</si>
  <si>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</si>
  <si>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</si>
  <si>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</si>
  <si>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</si>
  <si>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</si>
  <si>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</si>
  <si>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</si>
  <si>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</si>
  <si>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</si>
  <si>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</si>
  <si>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</si>
  <si>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</si>
  <si>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</si>
  <si>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</si>
  <si>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</si>
  <si>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</si>
  <si>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</si>
  <si>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</si>
  <si>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</si>
  <si>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</si>
  <si>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</si>
  <si>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</si>
  <si>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</si>
  <si>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</si>
  <si>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</si>
  <si>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</si>
  <si>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</si>
  <si>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</si>
  <si>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</si>
  <si>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</si>
  <si>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</si>
  <si>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</si>
  <si>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</si>
  <si>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</si>
  <si>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</si>
  <si>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</si>
  <si>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</si>
  <si>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</si>
  <si>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</si>
  <si>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</si>
  <si>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</si>
  <si>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</si>
  <si>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</si>
  <si>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</si>
  <si>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</si>
  <si>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</si>
  <si>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</si>
  <si>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</si>
  <si>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</si>
  <si>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</si>
  <si>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</si>
  <si>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</si>
  <si>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</si>
  <si>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</si>
  <si>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</si>
  <si>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</si>
  <si>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</si>
  <si>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</si>
  <si>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</si>
  <si>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</si>
  <si>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</si>
  <si>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</si>
  <si>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</si>
  <si>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</si>
  <si>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</si>
  <si>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</si>
  <si>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</si>
  <si>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</si>
  <si>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</si>
  <si>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</si>
  <si>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</si>
  <si>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</si>
  <si>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</si>
  <si>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</si>
  <si>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</si>
  <si>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</si>
  <si>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</si>
  <si>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</si>
  <si>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</si>
  <si>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</si>
  <si>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</si>
  <si>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</si>
  <si>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</si>
  <si>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</si>
  <si>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</si>
  <si>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</si>
  <si>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</si>
  <si>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</si>
  <si>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</si>
  <si>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</si>
  <si>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</si>
  <si>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</si>
  <si>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</si>
  <si>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</si>
  <si>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</si>
  <si>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</si>
  <si>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</si>
  <si>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</si>
  <si>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</si>
  <si>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</si>
  <si>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</si>
  <si>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</si>
  <si>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</si>
  <si>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</si>
  <si>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</si>
  <si>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</si>
  <si>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</si>
  <si>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</si>
  <si>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</si>
  <si>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</si>
  <si>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</si>
  <si>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</si>
  <si>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</si>
  <si>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</si>
  <si>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</si>
  <si>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</si>
  <si>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</si>
  <si>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</si>
  <si>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</si>
  <si>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</si>
  <si>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</si>
  <si>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</si>
  <si>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</si>
  <si>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</si>
  <si>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</si>
  <si>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</si>
  <si>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</si>
  <si>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</si>
  <si>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</si>
  <si>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</si>
  <si>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</si>
  <si>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</si>
  <si>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</si>
  <si>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</si>
  <si>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</si>
  <si>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</si>
  <si>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</si>
  <si>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</si>
  <si>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</si>
  <si>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</si>
  <si>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</si>
  <si>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</si>
  <si>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</si>
  <si>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</si>
  <si>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</si>
  <si>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</si>
  <si>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</si>
  <si>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</si>
  <si>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</si>
  <si>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</si>
  <si>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</si>
  <si>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</si>
  <si>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</si>
  <si>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</si>
  <si>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</si>
  <si>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</si>
  <si>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</si>
  <si>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</si>
  <si>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</si>
  <si>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</si>
  <si>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</si>
  <si>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</si>
  <si>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</si>
  <si>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</si>
  <si>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</si>
  <si>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</si>
  <si>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</si>
  <si>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</si>
  <si>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</si>
  <si>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</si>
  <si>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</si>
  <si>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</si>
  <si>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</si>
  <si>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</si>
  <si>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</si>
  <si>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</si>
  <si>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</si>
  <si>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</si>
  <si>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</si>
  <si>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</si>
  <si>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</si>
  <si>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</si>
  <si>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</si>
  <si>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</si>
  <si>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</si>
  <si>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</si>
  <si>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</si>
  <si>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</si>
  <si>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</si>
  <si>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</si>
  <si>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</si>
  <si>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</si>
  <si>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</si>
  <si>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</si>
  <si>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</si>
  <si>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</si>
  <si>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</si>
  <si>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</si>
  <si>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</si>
  <si>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</si>
  <si>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</si>
  <si>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</si>
  <si>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</si>
  <si>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</si>
  <si>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</si>
  <si>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</si>
  <si>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</si>
  <si>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</si>
  <si>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</si>
  <si>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</si>
  <si>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</si>
  <si>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</si>
  <si>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</si>
  <si>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</si>
  <si>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</si>
  <si>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</si>
  <si>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</si>
  <si>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</si>
  <si>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</si>
  <si>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</si>
  <si>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</si>
  <si>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</si>
  <si>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</si>
  <si>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</si>
  <si>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</si>
  <si>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</si>
  <si>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</si>
  <si>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</si>
  <si>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</si>
  <si>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</si>
  <si>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</si>
  <si>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</si>
  <si>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</si>
  <si>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</si>
  <si>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</si>
  <si>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</si>
  <si>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</si>
  <si>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</si>
  <si>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</si>
  <si>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</si>
  <si>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</si>
  <si>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</si>
  <si>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</si>
  <si>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</si>
  <si>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</si>
  <si>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</si>
  <si>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</si>
  <si>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</si>
  <si>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</si>
  <si>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</si>
  <si>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</si>
  <si>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</si>
  <si>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</si>
  <si>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</si>
  <si>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</si>
  <si>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</si>
  <si>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</si>
  <si>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</si>
  <si>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</si>
  <si>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</si>
  <si>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</si>
  <si>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</si>
  <si>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</si>
  <si>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</si>
  <si>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</si>
  <si>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</si>
  <si>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</si>
  <si>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</si>
  <si>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</si>
  <si>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</si>
  <si>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</si>
  <si>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</si>
  <si>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</si>
  <si>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</si>
  <si>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</si>
  <si>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</si>
  <si>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</si>
  <si>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</si>
  <si>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</si>
  <si>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</si>
  <si>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</si>
  <si>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</si>
  <si>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</si>
  <si>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</si>
  <si>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</si>
  <si>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</si>
  <si>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</si>
  <si>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</si>
  <si>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</si>
  <si>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</si>
  <si>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</si>
  <si>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</si>
  <si>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</si>
  <si>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</si>
  <si>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</si>
  <si>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</si>
  <si>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</si>
  <si>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</si>
  <si>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</si>
  <si>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</si>
  <si>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</si>
  <si>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</si>
  <si>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</si>
  <si>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</si>
  <si>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</si>
  <si>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</si>
  <si>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</si>
  <si>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</si>
  <si>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</si>
  <si>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</si>
  <si>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</si>
  <si>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</si>
  <si>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</si>
  <si>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</si>
  <si>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</si>
  <si>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</si>
  <si>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</si>
  <si>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</si>
  <si>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</si>
  <si>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</si>
  <si>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</si>
  <si>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</si>
  <si>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</si>
  <si>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</si>
  <si>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</si>
  <si>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</si>
  <si>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</si>
  <si>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</si>
  <si>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</si>
  <si>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</si>
  <si>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</si>
  <si>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</si>
  <si>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</si>
  <si>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</si>
  <si>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</si>
  <si>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</si>
  <si>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</si>
  <si>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</si>
  <si>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</si>
  <si>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</si>
  <si>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</si>
  <si>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</si>
  <si>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</si>
  <si>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</si>
  <si>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</si>
  <si>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</si>
  <si>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</si>
  <si>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</si>
  <si>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</si>
  <si>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</si>
  <si>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</si>
  <si>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</si>
  <si>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</si>
  <si>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</si>
  <si>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</si>
  <si>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</si>
  <si>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</si>
  <si>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</si>
  <si>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</si>
  <si>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</si>
  <si>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</si>
  <si>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</si>
  <si>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</si>
  <si>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</si>
  <si>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</si>
  <si>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</si>
  <si>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</si>
  <si>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</si>
  <si>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</si>
  <si>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</si>
  <si>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</si>
  <si>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</si>
  <si>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</si>
  <si>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</si>
  <si>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</si>
  <si>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</si>
  <si>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</si>
  <si>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</si>
  <si>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</si>
  <si>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</si>
  <si>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</si>
  <si>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</si>
  <si>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</si>
  <si>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</si>
  <si>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</si>
  <si>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</si>
  <si>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</si>
  <si>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</si>
  <si>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</si>
  <si>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</si>
  <si>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</si>
  <si>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</si>
  <si>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</si>
  <si>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</si>
  <si>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</si>
  <si>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</si>
  <si>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</si>
  <si>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</si>
  <si>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</si>
  <si>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</si>
  <si>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</si>
  <si>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</si>
  <si>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</si>
  <si>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</si>
  <si>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</si>
  <si>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</si>
  <si>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</si>
  <si>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</si>
  <si>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</si>
  <si>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</si>
  <si>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</si>
  <si>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</si>
  <si>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</si>
  <si>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</si>
  <si>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</si>
  <si>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</si>
  <si>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</si>
  <si>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</si>
  <si>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</si>
  <si>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</si>
  <si>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</si>
  <si>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</si>
  <si>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</si>
  <si>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</si>
  <si>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</si>
  <si>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</si>
  <si>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</si>
  <si>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</si>
  <si>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</si>
  <si>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</si>
  <si>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</si>
  <si>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</si>
  <si>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</si>
  <si>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</si>
  <si>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</si>
  <si>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</si>
  <si>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</si>
  <si>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</si>
  <si>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</si>
  <si>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</si>
  <si>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</si>
  <si>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</si>
  <si>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</si>
  <si>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</si>
  <si>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</si>
  <si>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</si>
  <si>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</si>
  <si>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</si>
  <si>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</si>
  <si>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</si>
  <si>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</si>
  <si>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</si>
  <si>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</si>
  <si>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</si>
  <si>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</si>
  <si>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</si>
  <si>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</si>
  <si>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</si>
  <si>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</si>
  <si>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</si>
  <si>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</si>
  <si>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</si>
  <si>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</si>
  <si>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</si>
  <si>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</si>
  <si>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</si>
  <si>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</si>
  <si>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</si>
  <si>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</si>
  <si>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</si>
  <si>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</si>
  <si>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</si>
  <si>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</si>
  <si>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</si>
  <si>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</si>
  <si>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</si>
  <si>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</si>
  <si>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</si>
  <si>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</si>
  <si>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</si>
  <si>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</si>
  <si>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</si>
  <si>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</si>
  <si>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</si>
  <si>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</si>
  <si>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</si>
  <si>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</si>
  <si>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</si>
  <si>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</si>
  <si>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</si>
  <si>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</si>
  <si>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</si>
  <si>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</si>
  <si>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</si>
  <si>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</si>
  <si>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</si>
  <si>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</si>
  <si>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</si>
  <si>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</si>
  <si>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</si>
  <si>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</si>
  <si>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</si>
  <si>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</si>
  <si>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</si>
  <si>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</si>
  <si>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</si>
  <si>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</si>
  <si>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</si>
  <si>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</si>
  <si>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</si>
  <si>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</si>
  <si>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</si>
  <si>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</si>
  <si>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</si>
  <si>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</si>
  <si>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</si>
  <si>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</si>
  <si>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</si>
  <si>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</si>
  <si>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</si>
  <si>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</si>
  <si>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</si>
  <si>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</si>
  <si>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</si>
  <si>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</si>
  <si>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</si>
  <si>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</si>
  <si>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</si>
  <si>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</si>
  <si>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</si>
  <si>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</si>
  <si>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</si>
  <si>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</si>
  <si>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</si>
  <si>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</si>
  <si>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</si>
  <si>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</si>
  <si>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</si>
  <si>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</si>
  <si>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</si>
  <si>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</si>
  <si>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</si>
  <si>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</si>
  <si>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</si>
  <si>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</si>
  <si>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</si>
  <si>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</si>
  <si>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</si>
  <si>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</si>
  <si>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</si>
  <si>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</si>
  <si>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</si>
  <si>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</si>
  <si>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</si>
  <si>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</si>
  <si>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</si>
  <si>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</si>
  <si>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</si>
  <si>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</si>
  <si>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</si>
  <si>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</si>
  <si>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</si>
  <si>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</si>
  <si>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</si>
  <si>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</si>
  <si>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</si>
  <si>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</si>
  <si>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</si>
  <si>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</si>
  <si>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</si>
  <si>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</si>
  <si>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</si>
  <si>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</si>
  <si>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</si>
  <si>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</si>
  <si>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</si>
  <si>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</si>
  <si>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</si>
  <si>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</si>
  <si>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</si>
  <si>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</si>
  <si>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</si>
  <si>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</si>
  <si>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</si>
  <si>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</si>
  <si>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</si>
  <si>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</si>
  <si>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</si>
  <si>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</si>
  <si>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</si>
  <si>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</si>
  <si>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</si>
  <si>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</si>
  <si>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</si>
  <si>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</si>
  <si>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</si>
  <si>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</si>
  <si>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</si>
  <si>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</si>
  <si>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</si>
  <si>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</si>
  <si>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</si>
  <si>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</si>
  <si>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</si>
  <si>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</si>
  <si>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</si>
  <si>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</si>
  <si>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</si>
  <si>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</si>
  <si>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</si>
  <si>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</si>
  <si>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</si>
  <si>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</si>
  <si>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</si>
  <si>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</si>
  <si>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</si>
  <si>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</si>
  <si>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</si>
  <si>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</si>
  <si>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</si>
  <si>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</si>
  <si>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</si>
  <si>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</si>
  <si>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</si>
  <si>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</si>
  <si>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</si>
  <si>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</si>
  <si>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</si>
  <si>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</si>
  <si>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</si>
  <si>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</si>
  <si>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</si>
  <si>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</si>
  <si>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</si>
  <si>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</si>
  <si>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</si>
  <si>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</si>
  <si>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</si>
  <si>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</si>
  <si>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</si>
  <si>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</si>
  <si>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</si>
  <si>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</si>
  <si>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</si>
  <si>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</si>
  <si>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</si>
  <si>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</si>
  <si>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</si>
  <si>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</si>
  <si>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</si>
  <si>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</si>
  <si>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</si>
  <si>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</si>
  <si>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</si>
  <si>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</si>
  <si>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</si>
  <si>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</si>
  <si>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</si>
  <si>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</si>
  <si>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</si>
  <si>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</si>
  <si>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</si>
  <si>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</si>
  <si>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</si>
  <si>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</si>
  <si>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</si>
  <si>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</si>
  <si>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</si>
  <si>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</si>
  <si>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</si>
  <si>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</si>
  <si>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</si>
  <si>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</si>
  <si>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</si>
  <si>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</si>
  <si>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</si>
  <si>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</si>
  <si>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</si>
  <si>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</si>
  <si>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</si>
  <si>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</si>
  <si>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</si>
  <si>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</si>
  <si>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</si>
  <si>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</si>
  <si>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</si>
  <si>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</si>
  <si>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</si>
  <si>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</si>
  <si>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</si>
  <si>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</si>
  <si>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</si>
  <si>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</si>
  <si>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</si>
  <si>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</si>
  <si>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</si>
  <si>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</si>
  <si>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</si>
  <si>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</si>
  <si>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</si>
  <si>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</si>
  <si>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</si>
  <si>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</si>
  <si>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</si>
  <si>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</si>
  <si>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</si>
  <si>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</si>
  <si>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</si>
  <si>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</si>
  <si>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</si>
  <si>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</si>
  <si>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</si>
  <si>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</si>
  <si>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</si>
  <si>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</si>
  <si>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</si>
  <si>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</si>
  <si>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</si>
  <si>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</si>
  <si>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</si>
  <si>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</si>
  <si>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</si>
  <si>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</si>
  <si>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</si>
  <si>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</si>
  <si>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</si>
  <si>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</si>
  <si>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</si>
  <si>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</si>
  <si>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</si>
  <si>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</si>
  <si>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</si>
  <si>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</si>
  <si>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</si>
  <si>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</si>
  <si>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</si>
  <si>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</si>
  <si>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</si>
  <si>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</si>
  <si>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</si>
  <si>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</si>
  <si>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</si>
  <si>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</si>
  <si>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</si>
  <si>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</si>
  <si>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</si>
  <si>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</si>
  <si>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</si>
  <si>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</si>
  <si>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</si>
  <si>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</si>
  <si>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</si>
  <si>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</si>
  <si>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</si>
  <si>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</si>
  <si>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</si>
  <si>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</si>
  <si>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</si>
  <si>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</si>
  <si>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</si>
  <si>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</si>
  <si>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</si>
  <si>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</si>
  <si>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</si>
  <si>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</si>
  <si>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</si>
  <si>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</si>
  <si>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</si>
  <si>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</si>
  <si>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</si>
  <si>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</si>
  <si>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</si>
  <si>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</si>
  <si>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</si>
  <si>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</si>
  <si>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</si>
  <si>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</si>
  <si>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</si>
  <si>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</si>
  <si>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</si>
  <si>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</si>
  <si>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</si>
  <si>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</si>
  <si>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</si>
  <si>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</si>
  <si>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</si>
  <si>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</si>
  <si>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</si>
  <si>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</si>
  <si>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</si>
  <si>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</si>
  <si>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</si>
  <si>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</si>
  <si>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</si>
  <si>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</si>
  <si>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</si>
  <si>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</si>
  <si>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</si>
  <si>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</si>
  <si>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</si>
  <si>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</si>
  <si>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</si>
  <si>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</si>
  <si>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</si>
  <si>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</si>
  <si>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</si>
  <si>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</si>
  <si>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</si>
  <si>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</si>
  <si>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</si>
  <si>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</si>
  <si>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</si>
  <si>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</si>
  <si>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</si>
  <si>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</si>
  <si>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</si>
  <si>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</si>
  <si>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</si>
  <si>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</si>
  <si>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</si>
  <si>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</si>
  <si>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</si>
  <si>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</si>
  <si>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</si>
  <si>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</si>
  <si>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</si>
  <si>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</si>
  <si>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</si>
  <si>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</si>
  <si>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</si>
  <si>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</si>
  <si>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</si>
  <si>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</si>
  <si>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</si>
  <si>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</si>
  <si>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</si>
  <si>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</si>
  <si>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</si>
  <si>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</si>
  <si>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</si>
  <si>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</si>
  <si>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</si>
  <si>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</si>
  <si>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</si>
  <si>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</si>
  <si>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</si>
  <si>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</si>
  <si>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</si>
  <si>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</si>
  <si>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</si>
  <si>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</si>
  <si>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</si>
  <si>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</si>
  <si>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</si>
  <si>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</si>
  <si>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</si>
  <si>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</si>
  <si>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</si>
  <si>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</si>
  <si>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</si>
  <si>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</si>
  <si>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</si>
  <si>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</si>
  <si>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</si>
  <si>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</si>
  <si>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</si>
  <si>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</si>
  <si>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</si>
  <si>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</si>
  <si>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</si>
  <si>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</si>
  <si>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</si>
  <si>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</si>
  <si>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</si>
  <si>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</si>
  <si>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</si>
  <si>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</si>
  <si>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</si>
  <si>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</si>
  <si>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</si>
  <si>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</si>
  <si>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</si>
  <si>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</si>
  <si>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</si>
  <si>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</si>
  <si>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</si>
  <si>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</si>
  <si>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</si>
  <si>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</si>
  <si>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</si>
  <si>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</si>
  <si>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</si>
  <si>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</si>
  <si>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</si>
  <si>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</si>
  <si>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</si>
  <si>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</si>
  <si>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</si>
  <si>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</si>
  <si>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</si>
  <si>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</si>
  <si>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</si>
  <si>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</si>
  <si>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</si>
  <si>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</si>
  <si>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</si>
  <si>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</si>
  <si>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</si>
  <si>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</si>
  <si>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</si>
  <si>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</si>
  <si>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</si>
  <si>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</si>
  <si>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</si>
  <si>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</si>
  <si>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</si>
  <si>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</si>
  <si>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</si>
  <si>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</si>
  <si>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</si>
  <si>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</si>
  <si>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</si>
  <si>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</si>
  <si>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</si>
  <si>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</si>
  <si>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</si>
  <si>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</si>
  <si>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</si>
  <si>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</si>
  <si>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</si>
  <si>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</si>
  <si>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</si>
  <si>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</si>
  <si>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</si>
  <si>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</si>
  <si>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</si>
  <si>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</si>
  <si>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</si>
  <si>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</si>
  <si>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</si>
  <si>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</si>
  <si>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</si>
  <si>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</si>
  <si>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</si>
  <si>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</si>
  <si>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</si>
  <si>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</si>
  <si>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</si>
  <si>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</si>
  <si>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</si>
  <si>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</si>
  <si>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</si>
  <si>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</si>
  <si>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</si>
  <si>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</si>
  <si>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</si>
  <si>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</si>
  <si>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</si>
  <si>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</si>
  <si>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</si>
  <si>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</si>
  <si>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</si>
  <si>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</si>
  <si>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</si>
  <si>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</si>
  <si>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</si>
  <si>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</si>
  <si>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</si>
  <si>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</si>
  <si>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</si>
  <si>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</si>
  <si>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</si>
  <si>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</si>
  <si>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</si>
  <si>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</si>
  <si>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</si>
  <si>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</si>
  <si>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</si>
  <si>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</si>
  <si>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</si>
  <si>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</si>
  <si>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</si>
  <si>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</si>
  <si>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</si>
  <si>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</si>
  <si>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</si>
  <si>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</si>
  <si>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</si>
  <si>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</si>
  <si>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</si>
  <si>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</si>
  <si>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</si>
  <si>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</si>
  <si>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</si>
  <si>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</si>
  <si>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</si>
  <si>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</si>
  <si>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</si>
  <si>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</si>
  <si>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</si>
  <si>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</si>
  <si>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</si>
  <si>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</si>
  <si>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</si>
  <si>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</si>
  <si>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</si>
  <si>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</si>
  <si>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</si>
  <si>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</si>
  <si>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</si>
  <si>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</si>
  <si>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</si>
  <si>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</si>
  <si>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</si>
  <si>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</si>
  <si>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</si>
  <si>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</si>
  <si>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</si>
  <si>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</si>
  <si>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</si>
  <si>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</si>
  <si>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</si>
  <si>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</si>
  <si>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</si>
  <si>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</si>
  <si>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</si>
  <si>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</si>
  <si>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</si>
  <si>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</si>
  <si>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</si>
  <si>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</si>
  <si>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</si>
  <si>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</si>
  <si>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</si>
  <si>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</si>
  <si>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</si>
  <si>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</si>
  <si>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</si>
  <si>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</si>
  <si>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</si>
  <si>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</si>
  <si>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</si>
  <si>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</si>
  <si>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</si>
  <si>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</si>
  <si>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</si>
  <si>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</si>
  <si>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</si>
  <si>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</si>
  <si>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</si>
  <si>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</si>
  <si>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</si>
  <si>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</si>
  <si>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</si>
  <si>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</si>
  <si>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</si>
  <si>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</si>
  <si>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</si>
  <si>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</si>
  <si>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</si>
  <si>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</si>
  <si>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</si>
  <si>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</si>
  <si>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</si>
  <si>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</si>
  <si>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</si>
  <si>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</si>
  <si>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</si>
  <si>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</si>
  <si>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</si>
  <si>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</si>
  <si>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</si>
  <si>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</si>
  <si>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</si>
  <si>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</si>
  <si>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</si>
  <si>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</si>
  <si>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</si>
  <si>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</si>
  <si>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</si>
  <si>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</si>
  <si>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</si>
  <si>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</si>
  <si>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</si>
  <si>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</si>
  <si>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</si>
  <si>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</si>
  <si>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</si>
  <si>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</si>
  <si>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</si>
  <si>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</si>
  <si>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</si>
  <si>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</si>
  <si>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</si>
  <si>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</si>
  <si>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</si>
  <si>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</si>
  <si>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</si>
  <si>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PCM-20251003-00000830</t>
  </si>
  <si>
    <t xml:space="preserve">EM team at site TS </t>
  </si>
  <si>
    <t>PCM-20251003-00000831</t>
  </si>
  <si>
    <t>EM team need 40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</si>
  <si>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</si>
  <si>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</si>
  <si>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</si>
  <si>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</si>
  <si>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</si>
  <si>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</si>
  <si>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</si>
  <si>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</si>
  <si>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</si>
  <si>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</si>
  <si>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</si>
  <si>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</si>
  <si>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</si>
  <si>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</si>
  <si>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</si>
  <si>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</si>
  <si>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</si>
  <si>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</si>
  <si>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</si>
  <si>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</si>
  <si>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</si>
  <si>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</si>
  <si>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</si>
  <si>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</si>
  <si>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</si>
  <si>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</si>
  <si>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</si>
  <si>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</si>
  <si>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</si>
  <si>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</si>
  <si>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</si>
  <si>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</si>
  <si>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</si>
  <si>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</si>
  <si>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</si>
  <si>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</si>
  <si>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</si>
  <si>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</si>
  <si>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</si>
  <si>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</si>
  <si>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</si>
  <si>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</si>
  <si>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</si>
  <si>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</si>
  <si>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</si>
  <si>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</si>
  <si>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</si>
  <si>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</si>
  <si>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</si>
  <si>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</si>
  <si>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</si>
  <si>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</si>
  <si>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</si>
  <si>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</si>
  <si>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</si>
  <si>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</si>
  <si>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</si>
  <si>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</si>
  <si>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</si>
  <si>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</si>
  <si>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</si>
  <si>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</si>
  <si>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</si>
  <si>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</si>
  <si>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</si>
  <si>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</si>
  <si>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</si>
  <si>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</si>
  <si>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</si>
  <si>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</si>
  <si>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</si>
  <si>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</si>
  <si>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</si>
  <si>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</si>
  <si>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</si>
  <si>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</si>
  <si>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</si>
  <si>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</si>
  <si>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</si>
  <si>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</si>
  <si>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</si>
  <si>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</si>
  <si>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</si>
  <si>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</si>
  <si>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</si>
  <si>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</si>
  <si>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PCM-20251003-00000914</t>
  </si>
  <si>
    <t xml:space="preserve">ETA 50 min </t>
  </si>
  <si>
    <t>PCM-20251003-00000908</t>
  </si>
  <si>
    <t>ETA 90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</si>
  <si>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</si>
  <si>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</si>
  <si>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</si>
  <si>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</si>
  <si>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</si>
  <si>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PCM-20251003-00000687 </t>
  </si>
  <si>
    <t>EM team on the way need 20 Min</t>
  </si>
  <si>
    <t xml:space="preserve"> PCM-20251003-00000791 </t>
  </si>
  <si>
    <t>team out of coverage anther team dispatch  need 90 Min</t>
  </si>
  <si>
    <t xml:space="preserve"> PCM-20251003-00000783 </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</si>
  <si>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</si>
  <si>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</si>
  <si>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</si>
  <si>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</si>
  <si>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</si>
  <si>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</si>
  <si>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</si>
  <si>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</si>
  <si>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</si>
  <si>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</si>
  <si>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PCM-20251003-00000721</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</si>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</sst>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6" totalsRowShown="0" headerRowDxfId="174" dataDxfId="173" headerRowBorderDxfId="171" tableBorderDxfId="172" totalsRowBorderDxfId="170">
  <autoFilter ref="A1:L5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6">
    <sortCondition ref="H1:H5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6" totalsRowShown="0" headerRowDxfId="157" dataDxfId="156" headerRowBorderDxfId="154" tableBorderDxfId="155" totalsRowBorderDxfId="153">
  <autoFilter ref="A1:CJ3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 totalsRowShown="0" headerRowDxfId="48" dataDxfId="47" headerRowBorderDxfId="45" tableBorderDxfId="46" totalsRowBorderDxfId="44">
  <autoFilter ref="A1:L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6" totalsRowShown="0" headerRowDxfId="15" dataDxfId="14" headerRowBorderDxfId="12" tableBorderDxfId="13">
  <autoFilter ref="A1:L31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6"/>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270.64670069444401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8251</v>
      </c>
      <c r="E3" s="65" t="s">
        <v>38964</v>
      </c>
      <c r="F3" s="142">
        <v>45933.53224537037</v>
      </c>
      <c r="G3" s="67">
        <f ca="1">IFERROR(NOW()-F3,"")</f>
        <v>6.2881249999918509E-2</v>
      </c>
      <c r="H3" s="68">
        <v>45933.522499999999</v>
      </c>
      <c r="I3" s="73" t="str">
        <f>IFERROR(VLOOKUP(D3,DB!A:F,6,0),"")</f>
        <v>Generator-SG</v>
      </c>
      <c r="J3" s="73" t="str">
        <f>IFERROR(VLOOKUP(D3,DB!A:G,7,0),"")</f>
        <v>Dead</v>
      </c>
      <c r="K3" s="69" t="s">
        <v>38967</v>
      </c>
      <c r="L3" s="70" t="str">
        <f>IFERROR(VLOOKUP(D3,DB!A:I,9,0),"")</f>
        <v>Latis</v>
      </c>
    </row>
    <row r="4" spans="1:12" ht="15" customHeight="1">
      <c r="A4" s="63" t="s">
        <v>38968</v>
      </c>
      <c r="B4" s="73" t="str">
        <f>IFERROR(VLOOKUP(D4,DB!A:K,11,0),"")</f>
        <v>R1</v>
      </c>
      <c r="C4" s="64">
        <v>1</v>
      </c>
      <c r="D4" s="64" t="s">
        <v>21564</v>
      </c>
      <c r="E4" s="65" t="s">
        <v>38964</v>
      </c>
      <c r="F4" s="66">
        <v>45933.532997685186</v>
      </c>
      <c r="G4" s="67">
        <f ca="1">IFERROR(NOW()-F4,"")</f>
        <v>6.2128935183864087E-2</v>
      </c>
      <c r="H4" s="68">
        <v>45933.527407407404</v>
      </c>
      <c r="I4" s="73" t="str">
        <f>IFERROR(VLOOKUP(D4,DB!A:F,6,0),"")</f>
        <v>Generator-SG</v>
      </c>
      <c r="J4" s="73" t="str">
        <f>IFERROR(VLOOKUP(D4,DB!A:G,7,0),"")</f>
        <v>Dead</v>
      </c>
      <c r="K4" s="69" t="s">
        <v>38969</v>
      </c>
      <c r="L4" s="70" t="str">
        <f>IFERROR(VLOOKUP(D4,DB!A:I,9,0),"")</f>
        <v>Latis</v>
      </c>
    </row>
    <row r="5" spans="1:12" ht="15" customHeight="1">
      <c r="A5" s="63"/>
      <c r="B5" s="73" t="str">
        <f>IFERROR(VLOOKUP(D5,DB!A:K,11,0),"")</f>
        <v/>
      </c>
      <c r="C5" s="64"/>
      <c r="D5" s="64"/>
      <c r="E5" s="65"/>
      <c r="F5" s="66"/>
      <c r="G5" s="67">
        <f ca="1">IFERROR(NOW()-F5,"")</f>
        <v>45933.59512662037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45933.59512662037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45933.59512662037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45933.59512662037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45933.59512662037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45933.59512662037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45933.59512662037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45933.59512662037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45933.59512662037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45933.59512662037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45933.59512662037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45933.59512662037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45933.59512662037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45933.59512662037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45933.59512662037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45933.59512662037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45933.59512662037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45933.59512662037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45933.59512662037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45933.59512662037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45933.59512662037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45933.59512662037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45933.59512662037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45933.59512662037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45933.59512662037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45933.59512662037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45933.59512662037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45933.59512662037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45933.59512662037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45933.59512662037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45933.59512662037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45933.59512662037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45933.59512662037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45933.59512662037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45933.59512662037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45933.59512662037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45933.59512662037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45933.59512662037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45933.59512662037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45933.59512662037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45933.59512662037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45933.59512662037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45933.59512662037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45933.59512662037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45933.59512662037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45933.59512662037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45933.59512662037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45933.59512662037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45933.59512662037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45933.59512662037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45933.59512662037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45933.59512662037</v>
      </c>
      <c r="H56" s="68"/>
      <c r="I56" s="73" t="str">
        <f>IFERROR(VLOOKUP(D56,DB!A:F,6,0),"")</f>
        <v/>
      </c>
      <c r="J56" s="73" t="str">
        <f>IFERROR(VLOOKUP(D56,DB!A:G,7,0),"")</f>
        <v/>
      </c>
      <c r="K56" s="69"/>
      <c r="L56" s="70" t="str">
        <f>IFERROR(VLOOKUP(D56,DB!A:I,9,0),"")</f>
        <v/>
      </c>
    </row>
  </sheetData>
  <customSheetViews>
    <customSheetView guid="{F6042A99-DD27-4453-835D-0834D95730CC}" filter="1" showAutoFilter="1">
      <pageMargins left="0" right="0" top="0" bottom="0" header="0" footer="0"/>
      <autoFilter ref="B1:M1" xr:uid="{013036EF-319B-473A-84DD-0BF80C073F5D}"/>
    </customSheetView>
  </customSheetViews>
  <dataValidations count="2">
    <dataValidation allowBlank="1" showInputMessage="1" showErrorMessage="1" sqref="E1" xr:uid="{5DBA255D-CDD9-49FB-AD3C-AF70AB4EE696}"/>
    <dataValidation type="list" allowBlank="1" showInputMessage="1" showErrorMessage="1" sqref="E2:E5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6"/>
  <sheetViews>
    <sheetView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38970</v>
      </c>
      <c r="N1" s="103" t="s">
        <v>38971</v>
      </c>
      <c r="O1" s="103" t="s">
        <v>38972</v>
      </c>
      <c r="P1" s="103" t="s">
        <v>38973</v>
      </c>
      <c r="Q1" s="103" t="s">
        <v>38974</v>
      </c>
      <c r="R1" s="103" t="s">
        <v>38975</v>
      </c>
      <c r="S1" s="103" t="s">
        <v>38976</v>
      </c>
      <c r="T1" s="103" t="s">
        <v>38977</v>
      </c>
      <c r="U1" s="103" t="s">
        <v>38978</v>
      </c>
      <c r="V1" s="103" t="s">
        <v>38979</v>
      </c>
      <c r="W1" s="103" t="s">
        <v>38980</v>
      </c>
      <c r="X1" s="103" t="s">
        <v>38981</v>
      </c>
      <c r="Y1" s="103" t="s">
        <v>38982</v>
      </c>
      <c r="Z1" s="103" t="s">
        <v>38983</v>
      </c>
      <c r="AA1" s="103" t="s">
        <v>38984</v>
      </c>
      <c r="AB1" s="103" t="s">
        <v>38985</v>
      </c>
      <c r="AC1" s="103" t="s">
        <v>38986</v>
      </c>
      <c r="AD1" s="103" t="s">
        <v>38987</v>
      </c>
      <c r="AE1" s="103" t="s">
        <v>38988</v>
      </c>
      <c r="AF1" s="103" t="s">
        <v>38989</v>
      </c>
      <c r="AG1" s="103" t="s">
        <v>38990</v>
      </c>
      <c r="AH1" s="103" t="s">
        <v>38991</v>
      </c>
      <c r="AI1" s="103" t="s">
        <v>38992</v>
      </c>
      <c r="AJ1" s="103" t="s">
        <v>38993</v>
      </c>
      <c r="AK1" s="103" t="s">
        <v>38994</v>
      </c>
      <c r="AL1" s="103" t="s">
        <v>38995</v>
      </c>
      <c r="AM1" s="103" t="s">
        <v>38996</v>
      </c>
      <c r="AN1" s="103" t="s">
        <v>38997</v>
      </c>
      <c r="AO1" s="103" t="s">
        <v>38998</v>
      </c>
      <c r="AP1" s="103" t="s">
        <v>38999</v>
      </c>
      <c r="AQ1" s="103" t="s">
        <v>39000</v>
      </c>
      <c r="AR1" s="103" t="s">
        <v>39001</v>
      </c>
      <c r="AS1" s="103" t="s">
        <v>39002</v>
      </c>
      <c r="AT1" s="103" t="s">
        <v>39003</v>
      </c>
      <c r="AU1" s="103" t="s">
        <v>39004</v>
      </c>
      <c r="AV1" s="103" t="s">
        <v>39005</v>
      </c>
      <c r="AW1" s="103" t="s">
        <v>39006</v>
      </c>
      <c r="AX1" s="103" t="s">
        <v>39007</v>
      </c>
      <c r="AY1" s="103" t="s">
        <v>39008</v>
      </c>
      <c r="AZ1" s="103" t="s">
        <v>39009</v>
      </c>
      <c r="BA1" s="103" t="s">
        <v>39010</v>
      </c>
      <c r="BB1" s="103" t="s">
        <v>39011</v>
      </c>
      <c r="BC1" s="103" t="s">
        <v>39012</v>
      </c>
      <c r="BD1" s="103" t="s">
        <v>39013</v>
      </c>
      <c r="BE1" s="103" t="s">
        <v>39014</v>
      </c>
      <c r="BF1" s="103" t="s">
        <v>39015</v>
      </c>
      <c r="BG1" s="103" t="s">
        <v>39016</v>
      </c>
      <c r="BH1" s="103" t="s">
        <v>39017</v>
      </c>
      <c r="BI1" s="103" t="s">
        <v>39018</v>
      </c>
      <c r="BJ1" s="103" t="s">
        <v>39019</v>
      </c>
      <c r="BK1" s="103" t="s">
        <v>39020</v>
      </c>
      <c r="BL1" s="103" t="s">
        <v>39021</v>
      </c>
      <c r="BM1" s="103" t="s">
        <v>39022</v>
      </c>
      <c r="BN1" s="103" t="s">
        <v>39023</v>
      </c>
      <c r="BO1" s="103" t="s">
        <v>39024</v>
      </c>
      <c r="BP1" s="103" t="s">
        <v>39025</v>
      </c>
      <c r="BQ1" s="103" t="s">
        <v>39026</v>
      </c>
      <c r="BR1" s="103" t="s">
        <v>39027</v>
      </c>
      <c r="BS1" s="103" t="s">
        <v>39028</v>
      </c>
      <c r="BT1" s="103" t="s">
        <v>39029</v>
      </c>
      <c r="BU1" s="103" t="s">
        <v>39030</v>
      </c>
      <c r="BV1" s="103" t="s">
        <v>39031</v>
      </c>
      <c r="BW1" s="103" t="s">
        <v>39032</v>
      </c>
      <c r="BX1" s="103" t="s">
        <v>39033</v>
      </c>
      <c r="BY1" s="103" t="s">
        <v>39034</v>
      </c>
      <c r="BZ1" s="103" t="s">
        <v>39035</v>
      </c>
      <c r="CA1" s="103" t="s">
        <v>39036</v>
      </c>
      <c r="CB1" s="103" t="s">
        <v>39037</v>
      </c>
      <c r="CC1" s="103" t="s">
        <v>39038</v>
      </c>
      <c r="CD1" s="103" t="s">
        <v>39039</v>
      </c>
      <c r="CE1" s="103" t="s">
        <v>39040</v>
      </c>
      <c r="CF1" s="103" t="s">
        <v>39041</v>
      </c>
      <c r="CG1" s="103" t="s">
        <v>39042</v>
      </c>
      <c r="CH1" s="103" t="s">
        <v>39043</v>
      </c>
      <c r="CI1" s="103" t="s">
        <v>39044</v>
      </c>
      <c r="CJ1" s="103" t="s">
        <v>39045</v>
      </c>
    </row>
    <row r="2" spans="1:88" s="82" customFormat="1" ht="31.5" customHeight="1">
      <c r="A2" s="75" t="s">
        <v>39046</v>
      </c>
      <c r="B2" s="75" t="s">
        <v>27</v>
      </c>
      <c r="C2" s="75">
        <v>1</v>
      </c>
      <c r="D2" s="75" t="s">
        <v>19278</v>
      </c>
      <c r="E2" s="100" t="s">
        <v>39047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39047</v>
      </c>
      <c r="F3" s="88">
        <v>45691.651782407411</v>
      </c>
      <c r="G3" s="89">
        <f ca="1">IFERROR(NOW()-F3,"-")</f>
        <v>241.94334421295935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126.86804328703874</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108.59528865740867</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39056</v>
      </c>
      <c r="B6" s="18" t="str">
        <f>IFERROR(VLOOKUP(D6,DB!A:K,11,0),"")</f>
        <v>R2</v>
      </c>
      <c r="C6" s="18">
        <v>1</v>
      </c>
      <c r="D6" s="18" t="s">
        <v>29728</v>
      </c>
      <c r="E6" s="100" t="s">
        <v>38964</v>
      </c>
      <c r="F6" s="132">
        <v>45933.577719907407</v>
      </c>
      <c r="G6" s="133">
        <f ca="1">IFERROR(NOW()-F6,"-")</f>
        <v>1.7406712962838355E-2</v>
      </c>
      <c r="H6" s="132">
        <v>45933.571793981479</v>
      </c>
      <c r="I6" s="18" t="str">
        <f>IFERROR(VLOOKUP(D6,DB!A:F,6,0),"")</f>
        <v>SCECO</v>
      </c>
      <c r="J6" s="18" t="str">
        <f>IFERROR(VLOOKUP(D6,DB!A:G,7,0),"")</f>
        <v>Vandalized</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45933.59512662037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45933.59512662037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45933.59512662037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45933.59512662037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45933.59512662037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75"/>
      <c r="E12" s="131"/>
      <c r="F12" s="132"/>
      <c r="G12" s="133">
        <f ca="1">IFERROR(NOW()-F12,"-")</f>
        <v>45933.59512662037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45933.59512662037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45933.59512662037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45933.59512662037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45933.59512662037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45933.59512662037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45933.59512662037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45933.59512662037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45933.59512662037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45933.59512662037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45933.59512662037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45933.59512662037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45933.59512662037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45933.59512662037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45933.59512662037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45933.59512662037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45933.59512662037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45933.59512662037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45933.59512662037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45933.59512662037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45933.59512662037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45933.59512662037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45933.59512662037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45933.59512662037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45933.59512662037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45933.59512662037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45933.59512662037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45933.59512662037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45933.59512662037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45933.59512662037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45933.59512662037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45933.59512662037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45933.59512662037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45933.59512662037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45933.59512662037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45933.59512662037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45933.59512662037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45933.59512662037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45933.59512662037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45933.59512662037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45933.59512662037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45933.59512662037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45933.59512662037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45933.59512662037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45933.59512662037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45933.59512662037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45933.59512662037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45933.59512662037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45933.59512662037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45933.59512662037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45933.59512662037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45933.59512662037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45933.59512662037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45933.59512662037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45933.59512662037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45933.59512662037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45933.59512662037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45933.59512662037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45933.59512662037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45933.59512662037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45933.59512662037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45933.59512662037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45933.59512662037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45933.59512662037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45933.59512662037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45933.59512662037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45933.59512662037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45933.59512662037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45933.59512662037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45933.59512662037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45933.59512662037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45933.59512662037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45933.59512662037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45933.59512662037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45933.59512662037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45933.59512662037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45933.59512662037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45933.59512662037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45933.59512662037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45933.59512662037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45933.59512662037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45933.59512662037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45933.59512662037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45933.59512662037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45933.59512662037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45933.59512662037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45933.59512662037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45933.59512662037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45933.59512662037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45933.59512662037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45933.59512662037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45933.59512662037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45933.59512662037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45933.59512662037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45933.59512662037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45933.59512662037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45933.59512662037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45933.59512662037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45933.59512662037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45933.59512662037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45933.59512662037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45933.59512662037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45933.59512662037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45933.59512662037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45933.59512662037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45933.59512662037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45933.59512662037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45933.59512662037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45933.59512662037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45933.59512662037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45933.59512662037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45933.59512662037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45933.59512662037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45933.59512662037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45933.59512662037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45933.59512662037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45933.59512662037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45933.59512662037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45933.59512662037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45933.59512662037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45933.59512662037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45933.59512662037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45933.59512662037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45933.59512662037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45933.59512662037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45933.59512662037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45933.59512662037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45933.59512662037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45933.59512662037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45933.59512662037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45933.59512662037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45933.59512662037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45933.59512662037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45933.59512662037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45933.59512662037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45933.59512662037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45933.59512662037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45933.59512662037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45933.59512662037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45933.59512662037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45933.59512662037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45933.59512662037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45933.59512662037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45933.59512662037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45933.59512662037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45933.59512662037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45933.59512662037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45933.59512662037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45933.59512662037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45933.59512662037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45933.59512662037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45933.59512662037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45933.59512662037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45933.59512662037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45933.59512662037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45933.59512662037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45933.59512662037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45933.59512662037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45933.59512662037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45933.59512662037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45933.59512662037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45933.59512662037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45933.59512662037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45933.59512662037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45933.59512662037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45933.59512662037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45933.59512662037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45933.59512662037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45933.59512662037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45933.59512662037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45933.59512662037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45933.59512662037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45933.59512662037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45933.59512662037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45933.59512662037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45933.59512662037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45933.59512662037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45933.59512662037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45933.59512662037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45933.59512662037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45933.59512662037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45933.59512662037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45933.59512662037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45933.59512662037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45933.59512662037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45933.59512662037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45933.59512662037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45933.59512662037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45933.59512662037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45933.59512662037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45933.59512662037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45933.59512662037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45933.59512662037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45933.59512662037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45933.59512662037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45933.59512662037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45933.59512662037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45933.59512662037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45933.59512662037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45933.59512662037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45933.59512662037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45933.59512662037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45933.59512662037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45933.59512662037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45933.59512662037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45933.59512662037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45933.59512662037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45933.59512662037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45933.59512662037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45933.59512662037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45933.59512662037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45933.59512662037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45933.59512662037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45933.59512662037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45933.59512662037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45933.59512662037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45933.59512662037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45933.59512662037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45933.59512662037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45933.59512662037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45933.59512662037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45933.59512662037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45933.59512662037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45933.59512662037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45933.59512662037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45933.59512662037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45933.59512662037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45933.59512662037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45933.59512662037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45933.59512662037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45933.59512662037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45933.59512662037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45933.59512662037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45933.59512662037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45933.59512662037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45933.59512662037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45933.59512662037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45933.59512662037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45933.59512662037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45933.59512662037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45933.59512662037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45933.59512662037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45933.59512662037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45933.59512662037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45933.59512662037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45933.59512662037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45933.59512662037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45933.59512662037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45933.59512662037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45933.59512662037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45933.59512662037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45933.59512662037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45933.59512662037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45933.59512662037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45933.59512662037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45933.59512662037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45933.59512662037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45933.59512662037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45933.59512662037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45933.59512662037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45933.59512662037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45933.59512662037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45933.59512662037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45933.59512662037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45933.59512662037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45933.59512662037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45933.59512662037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45933.59512662037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45933.59512662037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45933.59512662037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45933.59512662037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45933.59512662037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45933.59512662037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45933.59512662037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45933.59512662037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45933.59512662037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45933.59512662037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45933.59512662037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45933.59512662037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45933.59512662037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45933.59512662037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45933.59512662037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45933.59512662037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45933.59512662037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45933.59512662037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45933.59512662037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45933.59512662037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45933.59512662037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45933.59512662037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45933.59512662037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45933.59512662037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45933.59512662037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45933.59512662037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45933.59512662037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45933.59512662037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45933.59512662037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45933.59512662037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45933.59512662037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45933.59512662037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45933.59512662037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45933.59512662037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45933.59512662037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45933.59512662037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45933.59512662037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45933.59512662037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45933.59512662037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45933.59512662037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45933.59512662037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45933.59512662037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45933.59512662037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45933.59512662037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45933.59512662037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45933.59512662037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45933.59512662037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45933.59512662037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45933.59512662037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45933.59512662037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45933.59512662037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45933.59512662037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45933.59512662037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45933.59512662037</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45933.59512662037</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45933.59512662037</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45933.59512662037</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45933.59512662037</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sheetData>
  <dataValidations count="2">
    <dataValidation allowBlank="1" showInputMessage="1" showErrorMessage="1" sqref="E1" xr:uid="{4D935161-CDD3-4592-B877-3FB59C99E142}"/>
    <dataValidation type="list" allowBlank="1" showInputMessage="1" showErrorMessage="1" sqref="E3:E3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75" t="s">
        <v>19735</v>
      </c>
      <c r="E2" s="18" t="s">
        <v>38964</v>
      </c>
      <c r="F2" s="20">
        <v>45933.576631944445</v>
      </c>
      <c r="G2" s="21">
        <f t="shared" ref="G2:G63" ca="1" si="0">IFERROR(NOW()-F2,"-")</f>
        <v>1.8494675925467163E-2</v>
      </c>
      <c r="H2" s="22">
        <v>45933.571608796294</v>
      </c>
      <c r="I2" s="19" t="str">
        <f>IFERROR(VLOOKUP(D2,DB!A:F,6,0),"")</f>
        <v>Generator-SG</v>
      </c>
      <c r="J2" s="18" t="str">
        <f>IFERROR(VLOOKUP(D2,DB!A:G,7,0),"")</f>
        <v>Weak</v>
      </c>
      <c r="K2" s="50" t="s">
        <v>39059</v>
      </c>
      <c r="L2" s="23" t="str">
        <f>IFERROR(VLOOKUP(D2,DB!A:I,9,0),"")</f>
        <v>Latis</v>
      </c>
    </row>
    <row r="3" spans="1:13" ht="15" customHeight="1">
      <c r="A3" s="19"/>
      <c r="B3" s="75" t="str">
        <f>IFERROR(VLOOKUP(D3,DB!A:K,11,0),"")</f>
        <v/>
      </c>
      <c r="C3" s="18"/>
      <c r="D3" s="75"/>
      <c r="E3" s="18"/>
      <c r="F3" s="20"/>
      <c r="G3" s="21">
        <f t="shared" ca="1" si="0"/>
        <v>45933.59512662037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45933.59512662037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45933.59512662037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45933.59512662037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45933.59512662037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45933.59512662037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45933.59512662037</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45933.59512662037</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45933.59512662037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45933.59512662037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45933.59512662037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45933.59512662037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45933.59512662037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45933.59512662037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45933.59512662037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45933.59512662037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45933.59512662037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45933.59512662037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45933.59512662037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45933.59512662037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45933.59512662037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45933.59512662037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45933.59512662037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45933.59512662037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45933.59512662037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45933.59512662037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45933.59512662037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45933.59512662037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45933.59512662037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45933.59512662037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45933.59512662037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45933.59512662037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45933.59512662037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45933.59512662037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45933.59512662037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45933.59512662037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45933.59512662037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45933.59512662037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45933.59512662037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45933.59512662037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45933.59512662037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45933.59512662037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45933.59512662037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45933.59512662037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45933.59512662037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45933.59512662037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45933.59512662037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45933.59512662037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45933.59512662037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45933.59512662037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45933.59512662037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45933.59512662037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45933.59512662037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45933.59512662037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45933.59512662037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45933.59512662037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45933.59512662037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45933.59512662037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45933.59512662037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45933.59512662037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45933.59512662037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45933.59512662037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45933.59512662037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45933.59512662037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45933.59512662037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45933.59512662037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45933.59512662037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45933.59512662037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45933.59512662037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45933.59512662037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45933.59512662037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45933.59512662037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45933.59512662037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45933.59512662037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45933.59512662037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45933.59512662037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45933.59512662037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45933.59512662037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45933.59512662037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45933.59512662037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45933.59512662037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45933.59512662037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45933.59512662037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45933.59512662037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45933.59512662037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45933.59512662037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45933.59512662037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45933.59512662037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45933.59512662037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45933.59512662037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45933.59512662037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45933.59512662037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45933.59512662037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45933.59512662037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45933.59512662037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45933.59512662037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45933.59512662037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45933.59512662037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45933.59512662037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45933.59512662037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45933.59512662037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45933.59512662037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45933.59512662037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45933.59512662037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45933.59512662037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45933.59512662037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45933.59512662037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45933.59512662037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45933.59512662037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45933.59512662037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45933.59512662037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45933.59512662037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45933.59512662037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45933.59512662037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45933.59512662037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45933.59512662037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45933.59512662037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45933.59512662037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45933.59512662037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45933.59512662037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45933.59512662037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45933.59512662037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45933.59512662037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45933.59512662037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45933.59512662037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45933.59512662037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45933.59512662037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45933.59512662037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45933.59512662037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45933.59512662037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45933.59512662037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45933.59512662037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45933.59512662037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45933.59512662037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45933.59512662037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45933.59512662037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45933.59512662037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45933.59512662037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45933.59512662037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45933.59512662037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45933.59512662037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45933.59512662037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45933.59512662037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45933.59512662037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45933.59512662037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45933.59512662037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45933.59512662037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45933.59512662037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45933.59512662037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45933.59512662037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45933.59512662037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45933.59512662037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45933.59512662037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45933.59512662037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45933.59512662037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45933.59512662037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45933.59512662037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45933.59512662037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45933.59512662037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45933.59512662037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45933.59512662037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45933.59512662037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45933.59512662037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45933.59512662037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45933.59512662037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45933.59512662037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45933.59512662037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45933.59512662037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45933.59512662037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45933.59512662037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45933.59512662037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45933.59512662037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45933.59512662037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45933.59512662037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45933.59512662037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45933.59512662037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45933.59512662037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45933.59512662037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45933.59512662037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45933.59512662037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45933.59512662037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45933.59512662037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45933.59512662037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45933.59512662037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45933.59512662037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45933.59512662037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45933.59512662037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45933.59512662037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45933.59512662037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45933.59512662037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45933.59512662037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45933.59512662037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45933.59512662037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45933.59512662037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45933.59512662037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45933.59512662037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45933.59512662037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45933.59512662037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45933.59512662037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45933.59512662037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45933.59512662037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45933.59512662037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45933.59512662037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45933.59512662037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45933.59512662037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45933.59512662037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45933.59512662037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45933.59512662037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45933.59512662037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45933.59512662037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45933.59512662037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45933.59512662037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45933.59512662037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45933.59512662037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45933.59512662037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45933.59512662037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45933.59512662037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45933.59512662037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45933.59512662037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45933.59512662037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45933.59512662037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45933.59512662037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45933.59512662037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45933.59512662037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45933.59512662037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45933.59512662037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45933.59512662037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45933.59512662037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45933.59512662037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45933.59512662037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45933.59512662037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45933.59512662037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45933.59512662037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45933.59512662037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45933.59512662037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45933.59512662037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45933.59512662037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45933.59512662037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45933.59512662037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45933.59512662037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45933.59512662037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45933.59512662037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45933.59512662037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45933.59512662037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45933.59512662037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45933.59512662037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45933.59512662037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45933.59512662037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45933.59512662037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45933.59512662037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45933.59512662037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45933.59512662037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45933.59512662037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45933.59512662037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45933.59512662037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45933.59512662037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45933.59512662037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45933.59512662037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45933.59512662037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45933.59512662037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45933.59512662037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45933.59512662037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45933.59512662037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45933.59512662037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45933.59512662037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45933.59512662037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45933.59512662037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45933.59512662037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45933.59512662037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45933.59512662037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45933.59512662037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45933.59512662037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45933.59512662037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45933.59512662037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45933.59512662037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45933.59512662037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45933.59512662037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45933.59512662037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45933.59512662037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45933.59512662037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45933.59512662037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45933.59512662037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45933.59512662037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45933.59512662037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45933.59512662037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45933.59512662037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45933.59512662037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45933.59512662037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45933.59512662037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45933.59512662037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45933.59512662037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45933.59512662037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45933.59512662037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45933.59512662037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45933.59512662037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45933.59512662037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45933.59512662037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45933.59512662037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45933.59512662037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45933.59512662037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45933.59512662037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45933.59512662037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45933.59512662037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45933.59512662037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45933.59512662037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45933.59512662037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45933.59512662037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45933.59512662037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45933.59512662037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45933.59512662037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45933.59512662037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45933.59512662037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45933.59512662037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45933.59512662037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45933.59512662037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45933.59512662037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45933.59512662037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45933.59512662037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45933.59512662037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45933.59512662037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45933.59512662037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45933.59512662037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45933.59512662037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45933.59512662037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45933.59512662037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45933.59512662037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45933.59512662037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45933.59512662037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45933.59512662037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45933.59512662037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45933.59512662037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45933.59512662037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45933.59512662037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45933.59512662037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45933.59512662037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45933.59512662037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45933.59512662037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45933.59512662037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45933.59512662037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45933.59512662037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45933.59512662037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45933.59512662037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45933.59512662037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45933.59512662037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45933.59512662037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45933.59512662037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45933.59512662037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45933.59512662037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45933.59512662037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45933.59512662037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45933.59512662037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45933.59512662037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45933.59512662037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45933.59512662037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45933.59512662037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45933.59512662037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45933.59512662037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45933.59512662037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45933.59512662037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45933.59512662037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45933.59512662037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45933.59512662037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45933.59512662037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45933.59512662037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45933.59512662037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45933.59512662037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45933.59512662037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45933.59512662037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45933.59512662037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45933.59512662037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45933.59512662037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45933.59512662037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45933.59512662037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45933.59512662037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45933.59512662037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45933.59512662037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45933.59512662037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45933.59512662037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45933.59512662037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45933.59512662037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45933.59512662037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45933.59512662037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45933.59512662037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45933.59512662037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45933.59512662037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45933.59512662037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45933.59512662037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45933.59512662037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45933.59512662037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45933.59512662037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45933.59512662037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45933.59512662037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45933.59512662037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45933.59512662037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45933.59512662037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45933.59512662037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45933.59512662037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45933.59512662037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45933.59512662037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45933.59512662037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45933.59512662037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45933.59512662037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45933.59512662037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45933.59512662037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45933.59512662037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45933.59512662037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45933.59512662037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45933.59512662037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45933.59512662037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45933.59512662037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45933.59512662037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45933.59512662037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45933.59512662037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45933.59512662037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45933.59512662037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45933.59512662037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45933.59512662037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45933.59512662037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45933.59512662037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45933.59512662037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45933.59512662037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45933.59512662037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45933.59512662037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45933.59512662037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45933.59512662037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45933.59512662037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45933.59512662037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45933.59512662037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45933.59512662037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45933.59512662037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45933.59512662037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45933.59512662037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45933.59512662037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45933.59512662037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45933.59512662037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45933.59512662037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45933.59512662037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45933.59512662037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45933.59512662037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45933.59512662037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45933.59512662037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45933.59512662037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45933.59512662037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45933.59512662037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45933.59512662037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45933.59512662037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45933.59512662037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45933.59512662037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45933.59512662037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45933.59512662037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45933.59512662037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45933.59512662037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45933.59512662037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45933.59512662037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45933.59512662037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45933.59512662037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45933.59512662037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45933.59512662037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45933.59512662037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45933.59512662037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45933.59512662037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45933.59512662037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45933.59512662037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45933.59512662037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45933.59512662037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45933.59512662037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45933.59512662037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45933.59512662037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45933.59512662037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45933.59512662037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45933.59512662037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45933.59512662037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45933.59512662037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45933.59512662037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45933.59512662037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45933.59512662037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45933.59512662037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45933.59512662037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45933.59512662037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45933.59512662037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45933.59512662037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45933.59512662037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45933.59512662037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45933.59512662037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45933.59512662037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45933.59512662037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45933.59512662037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45933.59512662037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45933.59512662037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45933.59512662037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45933.59512662037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45933.59512662037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45933.59512662037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45933.59512662037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45933.59512662037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45933.59512662037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45933.59512662037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45933.59512662037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45933.59512662037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45933.59512662037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45933.59512662037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45933.59512662037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45933.59512662037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45933.59512662037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45933.59512662037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45933.59512662037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45933.59512662037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45933.59512662037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45933.59512662037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45933.59512662037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45933.59512662037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45933.59512662037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45933.59512662037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45933.59512662037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45933.59512662037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45933.59512662037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45933.59512662037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45933.59512662037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45933.59512662037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45933.59512662037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45933.59512662037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45933.59512662037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45933.59512662037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45933.59512662037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45933.59512662037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45933.59512662037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45933.59512662037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45933.59512662037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45933.59512662037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45933.59512662037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45933.59512662037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45933.59512662037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45933.59512662037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45933.59512662037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45933.59512662037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45933.59512662037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45933.59512662037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45933.59512662037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45933.59512662037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45933.59512662037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45933.59512662037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45933.59512662037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45933.59512662037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45933.59512662037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45933.59512662037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45933.59512662037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45933.59512662037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45933.59512662037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45933.59512662037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45933.59512662037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45933.59512662037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45933.59512662037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45933.59512662037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45933.59512662037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45933.59512662037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45933.59512662037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45933.59512662037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45933.59512662037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45933.59512662037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45933.59512662037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45933.59512662037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45933.59512662037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45933.59512662037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45933.59512662037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45933.59512662037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45933.59512662037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45933.59512662037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45933.59512662037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45933.59512662037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45933.59512662037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45933.59512662037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45933.59512662037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45933.59512662037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45933.59512662037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45933.59512662037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45933.59512662037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45933.59512662037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45933.59512662037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45933.59512662037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45933.59512662037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45933.59512662037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45933.59512662037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45933.59512662037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45933.59512662037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45933.59512662037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45933.59512662037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45933.59512662037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45933.59512662037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45933.59512662037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45933.59512662037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45933.59512662037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45933.59512662037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45933.59512662037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45933.59512662037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45933.59512662037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45933.59512662037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45933.59512662037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45933.59512662037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45933.59512662037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45933.59512662037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45933.59512662037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45933.59512662037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45933.59512662037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45933.59512662037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45933.59512662037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45933.59512662037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45933.59512662037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45933.59512662037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45933.59512662037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45933.59512662037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45933.59512662037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45933.59512662037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45933.59512662037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45933.59512662037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45933.59512662037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45933.59512662037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45933.59512662037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45933.59512662037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45933.59512662037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45933.59512662037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45933.59512662037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45933.59512662037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45933.59512662037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45933.59512662037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45933.59512662037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45933.59512662037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45933.59512662037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45933.59512662037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45933.59512662037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45933.59512662037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45933.59512662037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45933.59512662037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45933.59512662037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45933.59512662037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45933.59512662037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45933.59512662037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45933.59512662037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45933.59512662037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45933.59512662037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45933.59512662037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45933.59512662037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45933.59512662037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45933.59512662037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45933.59512662037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45933.59512662037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45933.59512662037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45933.59512662037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45933.59512662037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45933.59512662037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45933.59512662037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45933.59512662037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45933.59512662037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45933.59512662037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45933.59512662037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45933.59512662037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45933.59512662037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45933.59512662037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45933.59512662037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45933.59512662037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45933.59512662037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45933.59512662037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45933.59512662037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45933.59512662037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45933.59512662037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45933.59512662037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45933.59512662037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45933.59512662037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45933.59512662037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45933.59512662037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45933.59512662037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45933.59512662037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45933.59512662037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45933.59512662037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45933.59512662037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45933.59512662037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45933.59512662037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45933.59512662037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45933.59512662037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45933.59512662037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45933.59512662037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45933.59512662037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45933.59512662037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45933.59512662037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45933.59512662037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45933.59512662037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45933.59512662037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45933.59512662037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45933.59512662037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45933.59512662037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45933.59512662037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45933.59512662037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45933.59512662037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45933.59512662037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45933.59512662037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45933.59512662037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45933.59512662037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45933.59512662037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45933.59512662037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45933.59512662037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45933.59512662037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45933.59512662037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45933.59512662037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45933.59512662037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45933.59512662037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45933.59512662037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45933.59512662037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45933.59512662037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45933.59512662037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45933.59512662037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45933.59512662037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45933.59512662037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45933.59512662037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45933.59512662037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45933.59512662037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45933.59512662037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45933.59512662037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45933.59512662037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45933.59512662037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45933.59512662037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45933.59512662037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45933.59512662037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45933.59512662037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45933.59512662037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45933.59512662037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45933.59512662037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45933.59512662037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45933.59512662037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45933.59512662037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45933.59512662037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45933.59512662037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45933.59512662037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45933.59512662037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45933.59512662037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45933.59512662037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45933.59512662037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45933.59512662037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45933.59512662037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45933.59512662037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45933.59512662037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45933.59512662037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45933.59512662037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45933.59512662037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45933.59512662037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45933.59512662037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45933.59512662037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45933.59512662037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45933.59512662037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45933.59512662037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45933.59512662037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45933.59512662037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45933.59512662037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45933.59512662037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45933.59512662037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45933.59512662037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45933.59512662037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45933.59512662037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45933.59512662037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45933.59512662037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45933.59512662037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45933.59512662037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45933.59512662037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45933.59512662037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45933.59512662037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45933.59512662037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45933.59512662037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45933.59512662037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45933.59512662037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45933.59512662037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45933.59512662037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45933.59512662037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45933.59512662037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45933.59512662037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45933.59512662037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45933.59512662037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45933.59512662037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45933.59512662037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45933.59512662037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45933.59512662037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45933.59512662037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45933.59512662037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45933.59512662037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45933.59512662037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45933.59512662037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45933.59512662037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45933.59512662037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45933.59512662037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45933.59512662037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45933.59512662037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45933.59512662037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45933.59512662037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45933.59512662037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45933.59512662037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45933.59512662037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45933.59512662037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45933.59512662037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45933.59512662037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45933.59512662037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45933.59512662037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45933.59512662037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45933.59512662037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45933.59512662037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45933.59512662037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45933.59512662037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45933.59512662037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45933.59512662037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45933.59512662037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45933.59512662037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45933.59512662037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45933.59512662037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45933.59512662037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45933.59512662037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45933.59512662037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45933.59512662037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45933.59512662037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45933.59512662037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45933.59512662037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45933.59512662037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45933.59512662037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45933.59512662037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45933.59512662037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45933.59512662037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45933.59512662037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45933.59512662037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45933.59512662037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45933.59512662037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45933.59512662037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45933.59512662037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45933.59512662037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45933.59512662037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45933.59512662037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45933.59512662037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45933.59512662037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45933.59512662037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45933.59512662037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45933.59512662037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45933.59512662037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45933.59512662037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45933.59512662037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45933.59512662037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45933.59512662037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45933.59512662037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45933.59512662037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45933.59512662037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45933.59512662037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45933.59512662037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45933.59512662037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45933.59512662037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45933.59512662037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45933.59512662037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45933.59512662037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45933.59512662037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45933.59512662037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45933.59512662037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45933.59512662037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45933.59512662037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45933.59512662037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45933.59512662037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45933.59512662037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45933.59512662037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45933.59512662037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45933.59512662037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45933.59512662037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45933.59512662037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45933.59512662037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45933.59512662037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45933.59512662037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45933.59512662037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45933.59512662037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45933.59512662037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45933.59512662037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45933.59512662037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45933.59512662037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45933.59512662037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45933.59512662037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45933.59512662037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45933.59512662037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45933.59512662037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45933.59512662037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45933.59512662037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45933.59512662037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45933.59512662037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45933.59512662037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45933.59512662037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45933.59512662037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45933.59512662037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45933.59512662037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45933.59512662037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45933.59512662037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45933.59512662037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45933.59512662037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45933.59512662037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45933.59512662037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45933.59512662037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45933.59512662037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45933.59512662037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45933.59512662037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45933.59512662037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45933.59512662037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45933.59512662037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45933.59512662037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45933.59512662037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45933.59512662037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45933.59512662037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45933.59512662037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45933.59512662037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45933.59512662037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45933.59512662037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45933.59512662037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45933.59512662037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45933.59512662037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45933.59512662037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45933.59512662037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45933.59512662037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45933.59512662037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45933.59512662037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45933.59512662037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45933.59512662037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45933.59512662037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45933.59512662037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45933.59512662037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45933.59512662037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45933.59512662037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45933.59512662037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45933.59512662037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45933.59512662037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45933.59512662037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45933.59512662037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45933.59512662037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45933.59512662037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45933.59512662037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45933.59512662037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45933.59512662037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45933.59512662037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45933.59512662037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45933.59512662037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45933.59512662037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45933.59512662037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45933.59512662037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45933.59512662037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45933.59512662037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45933.59512662037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45933.59512662037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45933.59512662037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45933.59512662037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45933.59512662037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45933.59512662037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45933.59512662037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45933.59512662037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45933.59512662037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45933.59512662037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45933.59512662037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45933.59512662037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45933.59512662037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45933.59512662037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45933.59512662037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45933.59512662037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45933.59512662037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45933.59512662037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45933.59512662037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45933.59512662037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45933.59512662037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45933.59512662037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45933.59512662037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45933.59512662037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45933.59512662037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45933.59512662037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45933.59512662037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45933.59512662037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45933.59512662037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45933.59512662037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45933.59512662037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45933.59512662037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45933.59512662037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45933.59512662037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45933.59512662037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45933.59512662037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45933.59512662037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45933.59512662037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45933.59512662037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45933.59512662037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45933.59512662037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45933.59512662037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45933.59512662037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45933.59512662037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45933.59512662037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45933.59512662037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45933.59512662037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45933.59512662037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45933.59512662037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45933.59512662037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45933.59512662037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45933.59512662037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45933.59512662037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45933.59512662037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45933.59512662037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45933.59512662037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45933.59512662037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45933.59512662037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45933.59512662037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45933.59512662037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45933.59512662037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45933.59512662037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45933.59512662037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45933.59512662037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45933.59512662037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45933.59512662037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45933.59512662037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45933.59512662037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45933.59512662037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45933.59512662037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45933.59512662037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45933.59512662037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45933.59512662037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45933.59512662037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45933.59512662037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45933.59512662037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45933.59512662037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45933.59512662037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45933.59512662037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45933.59512662037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45933.59512662037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45933.59512662037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45933.59512662037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45933.59512662037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45933.59512662037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45933.59512662037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45933.59512662037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45933.59512662037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45933.59512662037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45933.59512662037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45933.59512662037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45933.59512662037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45933.59512662037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45933.59512662037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45933.59512662037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45933.59512662037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45933.59512662037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45933.59512662037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45933.59512662037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45933.59512662037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45933.59512662037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45933.59512662037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45933.59512662037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45933.59512662037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45933.59512662037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45933.59512662037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45933.59512662037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45933.59512662037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45933.59512662037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45933.59512662037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45933.59512662037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45933.59512662037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45933.59512662037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45933.59512662037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45933.59512662037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45933.59512662037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45933.59512662037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45933.59512662037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45933.59512662037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45933.59512662037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45933.59512662037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45933.59512662037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45933.59512662037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45933.59512662037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45933.59512662037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45933.59512662037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45933.59512662037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45933.59512662037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45933.59512662037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45933.59512662037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45933.59512662037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45933.59512662037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45933.59512662037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45933.59512662037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45933.59512662037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45933.59512662037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45933.59512662037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45933.59512662037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45933.59512662037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45933.59512662037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45933.59512662037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45933.59512662037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45933.59512662037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45933.59512662037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45933.59512662037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45933.59512662037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45933.59512662037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45933.59512662037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45933.59512662037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45933.59512662037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45933.59512662037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45933.59512662037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45933.59512662037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45933.59512662037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45933.59512662037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45933.59512662037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45933.59512662037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45933.59512662037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45933.59512662037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45933.59512662037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45933.59512662037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45933.59512662037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45933.59512662037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45933.59512662037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45933.59512662037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45933.59512662037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45933.59512662037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45933.59512662037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45933.59512662037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45933.59512662037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45933.59512662037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45933.59512662037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45933.59512662037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45933.59512662037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45933.59512662037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45933.59512662037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45933.59512662037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45933.59512662037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45933.59512662037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45933.59512662037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45933.59512662037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45933.59512662037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45933.59512662037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45933.59512662037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45933.59512662037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45933.59512662037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45933.59512662037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45933.59512662037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45933.59512662037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45933.59512662037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45933.59512662037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45933.59512662037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45933.59512662037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45933.59512662037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45933.59512662037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45933.59512662037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45933.59512662037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45933.59512662037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45933.59512662037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45933.59512662037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45933.59512662037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45933.59512662037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45933.59512662037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45933.59512662037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45933.59512662037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45933.59512662037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45933.59512662037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45933.59512662037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45933.59512662037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45933.59512662037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45933.59512662037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45933.59512662037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45933.59512662037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45933.59512662037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45933.59512662037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45933.59512662037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45933.59512662037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45933.59512662037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45933.59512662037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45933.59512662037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45933.59512662037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45933.59512662037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45933.59512662037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45933.59512662037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45933.59512662037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45933.59512662037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45933.59512662037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45933.59512662037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45933.59512662037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45933.59512662037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45933.59512662037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45933.59512662037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45933.59512662037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45933.59512662037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45933.59512662037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45933.59512662037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45933.59512662037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45933.59512662037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45933.59512662037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45933.59512662037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45933.59512662037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45933.59512662037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45933.59512662037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45933.59512662037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45933.59512662037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45933.59512662037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45933.59512662037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45933.59512662037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45933.59512662037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45933.59512662037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45933.59512662037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45933.59512662037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45933.59512662037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45933.59512662037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45933.59512662037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45933.59512662037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45933.59512662037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45933.59512662037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45933.59512662037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45933.59512662037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45933.59512662037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45933.59512662037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45933.59512662037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45933.59512662037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45933.59512662037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45933.59512662037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45933.59512662037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45933.59512662037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45933.59512662037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45933.59512662037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45933.59512662037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45933.59512662037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45933.59512662037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45933.59512662037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45933.59512662037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45933.59512662037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45933.59512662037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45933.59512662037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45933.59512662037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45933.59512662037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45933.59512662037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45933.59512662037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45933.59512662037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45933.59512662037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45933.59512662037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45933.59512662037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45933.59512662037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45933.59512662037</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F4" sqref="F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230.11440902777395</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2.704848842593492</v>
      </c>
      <c r="H3" s="113">
        <v>45930.847372685188</v>
      </c>
      <c r="I3" s="110" t="str">
        <f>IFERROR(VLOOKUP(D3,DB!A:F,6,0),"")</f>
        <v>SCECO</v>
      </c>
      <c r="J3" s="110" t="str">
        <f>IFERROR(VLOOKUP(D3,DB!A:G,7,0),"")</f>
        <v>In progress</v>
      </c>
      <c r="K3" s="115" t="s">
        <v>39064</v>
      </c>
      <c r="L3" s="107" t="str">
        <f>IFERROR(VLOOKUP(D3,DB!A:I,9,0),"")</f>
        <v>Latis</v>
      </c>
    </row>
    <row r="4" spans="1:16" ht="15" customHeight="1">
      <c r="A4" s="110" t="s">
        <v>39065</v>
      </c>
      <c r="B4" s="110" t="str">
        <f>IFERROR(VLOOKUP(D4,DB!A:K,11,0),"")</f>
        <v>R4</v>
      </c>
      <c r="C4" s="111">
        <v>1</v>
      </c>
      <c r="D4" s="107" t="s">
        <v>25920</v>
      </c>
      <c r="E4" s="112" t="s">
        <v>38964</v>
      </c>
      <c r="F4" s="113">
        <v>45933.468229166669</v>
      </c>
      <c r="G4" s="114">
        <f ca="1">IFERROR(NOW()-F4,"")</f>
        <v>0.12689745370153105</v>
      </c>
      <c r="H4" s="113">
        <v>45933.462314814817</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1</v>
      </c>
      <c r="D5" s="107" t="s">
        <v>36364</v>
      </c>
      <c r="E5" s="112" t="s">
        <v>38964</v>
      </c>
      <c r="F5" s="113">
        <v>45933.516493055555</v>
      </c>
      <c r="G5" s="114">
        <f ca="1">IFERROR(NOW()-F5,"")</f>
        <v>7.8633564815390855E-2</v>
      </c>
      <c r="H5" s="113">
        <v>45933.510787037034</v>
      </c>
      <c r="I5" s="110" t="str">
        <f>IFERROR(VLOOKUP(D5,DB!A:F,6,0),"")</f>
        <v>SCECO</v>
      </c>
      <c r="J5" s="110" t="str">
        <f>IFERROR(VLOOKUP(D5,DB!A:G,7,0),"")</f>
        <v>In progress</v>
      </c>
      <c r="K5" s="115" t="s">
        <v>39068</v>
      </c>
      <c r="L5" s="107" t="str">
        <f>IFERROR(VLOOKUP(D5,DB!A:I,9,0),"")</f>
        <v>Latis</v>
      </c>
    </row>
    <row r="6" spans="1:16" ht="15" customHeight="1">
      <c r="A6" s="110" t="s">
        <v>39069</v>
      </c>
      <c r="B6" s="110" t="str">
        <f>IFERROR(VLOOKUP(D6,DB!A:K,11,0),"")</f>
        <v>R4</v>
      </c>
      <c r="C6" s="111">
        <v>1</v>
      </c>
      <c r="D6" s="107" t="s">
        <v>36845</v>
      </c>
      <c r="E6" s="112" t="s">
        <v>38964</v>
      </c>
      <c r="F6" s="113">
        <v>45933.509375000001</v>
      </c>
      <c r="G6" s="114">
        <f ca="1">IFERROR(NOW()-F6,"")</f>
        <v>8.5751620368682779E-2</v>
      </c>
      <c r="H6" s="113">
        <v>45933.538194444445</v>
      </c>
      <c r="I6" s="110" t="str">
        <f>IFERROR(VLOOKUP(D6,DB!A:F,6,0),"")</f>
        <v>Generator-SG</v>
      </c>
      <c r="J6" s="110" t="str">
        <f>IFERROR(VLOOKUP(D6,DB!A:G,7,0),"")</f>
        <v>Weak</v>
      </c>
      <c r="K6" s="115" t="s">
        <v>39070</v>
      </c>
      <c r="L6" s="107" t="str">
        <f>IFERROR(VLOOKUP(D6,DB!A:I,9,0),"")</f>
        <v>Latis</v>
      </c>
    </row>
    <row r="7" spans="1:16" ht="15" customHeight="1">
      <c r="A7" s="110"/>
      <c r="B7" s="110" t="str">
        <f>IFERROR(VLOOKUP(D7,DB!A:K,11,0),"")</f>
        <v/>
      </c>
      <c r="C7" s="111"/>
      <c r="D7" s="107"/>
      <c r="E7" s="112"/>
      <c r="F7" s="113"/>
      <c r="G7" s="114">
        <f ca="1">IFERROR(NOW()-F7,"")</f>
        <v>45933.59512662037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45933.59512662037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45933.59512662037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45933.59512662037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45933.59512662037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45933.59512662037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45933.59512662037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45933.59512662037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45933.59512662037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45933.59512662037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45933.59512662037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45933.59512662037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45933.59512662037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45933.59512662037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45933.59512662037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45933.59512662037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45933.59512662037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45933.59512662037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45933.59512662037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45933.59512662037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45933.59512662037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45933.59512662037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45933.59512662037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45933.59512662037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45933.59512662037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45933.59512662037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45933.59512662037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45933.59512662037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45933.59512662037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45933.59512662037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45933.59512662037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45933.59512662037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45933.59512662037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45933.59512662037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45933.59512662037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45933.59512662037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45933.59512662037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45933.59512662037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45933.59512662037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45933.59512662037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45933.59512662037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45933.59512662037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45933.59512662037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45933.59512662037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45933.59512662037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45933.59512662037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45933.59512662037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45933.59512662037</v>
      </c>
      <c r="H54" s="113"/>
      <c r="I54" s="110" t="str">
        <f>IFERROR(VLOOKUP(D54,DB!A:F,6,0),"")</f>
        <v/>
      </c>
      <c r="J54" s="110" t="str">
        <f>IFERROR(VLOOKUP(D54,DB!A:G,7,0),"")</f>
        <v/>
      </c>
      <c r="K54" s="115"/>
      <c r="L54" s="107" t="str">
        <f>IFERROR(VLOOKUP(D54,DB!A:I,9,0),"")</f>
        <v/>
      </c>
    </row>
  </sheetData>
  <dataValidations count="2">
    <dataValidation allowBlank="1" showInputMessage="1" showErrorMessage="1" sqref="E1" xr:uid="{A4F81451-56CC-4543-9497-104C4E44EE4B}"/>
    <dataValidation type="list" allowBlank="1" showInputMessage="1" showErrorMessage="1" sqref="E2:E5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1"/>
  <sheetViews>
    <sheetView tabSelected="1" workbookViewId="0">
      <selection activeCell="D28" sqref="D2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39071</v>
      </c>
      <c r="B2" s="37" t="str">
        <f>IFERROR(VLOOKUP(D2,DB!A:K,11,0),"")</f>
        <v>R5</v>
      </c>
      <c r="C2" s="37">
        <v>3</v>
      </c>
      <c r="D2" s="37" t="s">
        <v>36000</v>
      </c>
      <c r="E2" s="37" t="s">
        <v>38964</v>
      </c>
      <c r="F2" s="38">
        <v>45891.832060185188</v>
      </c>
      <c r="G2" s="39">
        <f t="shared" ref="G2" ca="1" si="0">IFERROR(NOW()-F2,"-")</f>
        <v>41.763066435181827</v>
      </c>
      <c r="H2" s="38">
        <v>45891.790393518517</v>
      </c>
      <c r="I2" s="37" t="str">
        <f>IFERROR(VLOOKUP(D2,DB!A:F,6,0),"")</f>
        <v>Generator-SG</v>
      </c>
      <c r="J2" s="37" t="str">
        <f>IFERROR(VLOOKUP(D2,DB!A:G,7,0),"")</f>
        <v>Vandalized</v>
      </c>
      <c r="K2" s="37" t="s">
        <v>39072</v>
      </c>
      <c r="L2" s="37" t="str">
        <f>IFERROR(VLOOKUP(D2,DB!A:I,9,0),"")</f>
        <v>Latis</v>
      </c>
      <c r="M2" s="136"/>
    </row>
    <row r="3" spans="1:13" ht="30.75">
      <c r="A3" s="37" t="s">
        <v>39073</v>
      </c>
      <c r="B3" s="37" t="str">
        <f>IFERROR(VLOOKUP(D3,DB!A:K,11,0),"")</f>
        <v>R5</v>
      </c>
      <c r="C3" s="37">
        <v>1</v>
      </c>
      <c r="D3" s="37" t="s">
        <v>31295</v>
      </c>
      <c r="E3" s="37" t="s">
        <v>39047</v>
      </c>
      <c r="F3" s="38">
        <v>45926.188877314817</v>
      </c>
      <c r="G3" s="39">
        <f ca="1">IFERROR(NOW()-F3,"-")</f>
        <v>7.4062493055535015</v>
      </c>
      <c r="H3" s="38">
        <v>45926.158159722225</v>
      </c>
      <c r="I3" s="37" t="str">
        <f>IFERROR(VLOOKUP(D3,DB!A:F,6,0),"")</f>
        <v>SCECO</v>
      </c>
      <c r="J3" s="37" t="str">
        <f>IFERROR(VLOOKUP(D3,DB!A:G,7,0),"")</f>
        <v>Good</v>
      </c>
      <c r="K3" s="37" t="s">
        <v>39074</v>
      </c>
      <c r="L3" s="37" t="str">
        <f>IFERROR(VLOOKUP(D3,DB!A:I,9,0),"")</f>
        <v>Latis</v>
      </c>
      <c r="M3" s="136"/>
    </row>
    <row r="4" spans="1:13" ht="15">
      <c r="A4" s="37"/>
      <c r="B4" s="37" t="str">
        <f>IFERROR(VLOOKUP(D4,DB!A:K,11,0),"")</f>
        <v/>
      </c>
      <c r="C4" s="37"/>
      <c r="D4" s="37"/>
      <c r="E4" s="37"/>
      <c r="F4" s="38"/>
      <c r="G4" s="39">
        <f ca="1">IFERROR(NOW()-F4,"-")</f>
        <v>45933.59512662037</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45933.59512662037</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45933.59512662037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45933.59512662037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45933.59512662037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45933.59512662037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45933.59512662037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45933.59512662037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45933.59512662037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45933.59512662037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45933.59512662037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45933.59512662037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45933.59512662037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45933.59512662037</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45933.59512662037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45933.59512662037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45933.59512662037</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45933.59512662037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45933.59512662037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45933.59512662037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45933.59512662037</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45933.59512662037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45933.59512662037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45933.59512662037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45933.59512662037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45933.59512662037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45933.59512662037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45933.59512662037</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45933.59512662037</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45933.59512662037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45933.59512662037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45933.59512662037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45933.59512662037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45933.59512662037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45933.59512662037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45933.59512662037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45933.59512662037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45933.59512662037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45933.59512662037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45933.59512662037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45933.59512662037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45933.59512662037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45933.59512662037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45933.59512662037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45933.59512662037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45933.59512662037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45933.59512662037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45933.59512662037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45933.59512662037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45933.59512662037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45933.59512662037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45933.59512662037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45933.59512662037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45933.59512662037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45933.59512662037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45933.59512662037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45933.59512662037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45933.59512662037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45933.59512662037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45933.59512662037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45933.59512662037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45933.59512662037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45933.59512662037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45933.59512662037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45933.59512662037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45933.59512662037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45933.59512662037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45933.59512662037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45933.59512662037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45933.59512662037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45933.59512662037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45933.59512662037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45933.59512662037</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45933.59512662037</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45933.59512662037</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45933.59512662037</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45933.59512662037</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45933.59512662037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45933.59512662037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45933.59512662037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45933.59512662037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45933.59512662037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45933.59512662037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45933.59512662037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45933.59512662037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45933.59512662037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45933.59512662037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45933.59512662037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45933.59512662037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45933.59512662037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45933.59512662037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45933.59512662037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45933.59512662037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45933.59512662037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45933.59512662037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45933.59512662037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45933.59512662037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45933.59512662037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45933.59512662037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45933.59512662037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45933.59512662037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45933.59512662037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45933.59512662037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45933.59512662037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45933.59512662037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45933.59512662037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45933.59512662037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45933.59512662037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45933.59512662037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45933.59512662037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45933.59512662037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45933.59512662037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45933.59512662037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45933.59512662037</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45933.59512662037</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45933.59512662037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45933.59512662037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45933.59512662037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45933.59512662037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45933.59512662037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45933.59512662037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45933.59512662037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45933.59512662037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45933.59512662037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45933.59512662037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45933.59512662037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45933.59512662037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45933.59512662037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45933.59512662037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45933.59512662037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45933.59512662037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45933.59512662037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45933.59512662037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45933.59512662037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45933.59512662037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45933.59512662037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45933.59512662037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45933.59512662037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45933.59512662037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45933.59512662037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45933.59512662037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45933.59512662037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45933.59512662037</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45933.59512662037</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45933.59512662037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45933.59512662037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45933.59512662037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45933.59512662037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45933.59512662037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45933.59512662037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45933.59512662037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45933.59512662037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45933.59512662037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45933.59512662037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45933.59512662037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45933.59512662037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45933.59512662037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45933.59512662037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45933.59512662037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45933.59512662037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45933.59512662037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45933.59512662037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45933.59512662037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45933.59512662037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45933.59512662037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45933.59512662037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45933.59512662037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45933.59512662037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45933.59512662037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45933.59512662037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45933.59512662037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45933.59512662037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45933.59512662037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45933.59512662037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45933.59512662037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45933.59512662037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45933.59512662037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45933.59512662037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45933.59512662037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45933.59512662037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45933.59512662037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45933.59512662037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45933.59512662037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45933.59512662037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45933.59512662037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45933.59512662037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45933.59512662037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45933.59512662037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45933.59512662037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45933.59512662037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45933.59512662037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45933.59512662037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45933.59512662037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45933.59512662037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45933.59512662037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45933.59512662037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45933.59512662037</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45933.59512662037</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row r="1391"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6"/>
  <sheetViews>
    <sheetView workbookViewId="0">
      <selection activeCell="E4" sqref="E4"/>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37" t="s">
        <v>5398</v>
      </c>
      <c r="C2" s="137">
        <v>1</v>
      </c>
      <c r="D2" s="137" t="s">
        <v>32861</v>
      </c>
      <c r="E2" s="137" t="s">
        <v>39076</v>
      </c>
      <c r="F2" s="138">
        <v>45929.14371527778</v>
      </c>
      <c r="G2" s="139">
        <f ca="1">IFERROR(NOW()-F2,"-")</f>
        <v>4.4514113425902906</v>
      </c>
      <c r="H2" s="137">
        <v>45929.455266203702</v>
      </c>
      <c r="I2" s="137" t="str">
        <f>IFERROR(VLOOKUP(D2,DB!A:F,6,0),"")</f>
        <v>SCECO</v>
      </c>
      <c r="J2" s="137" t="str">
        <f>IFERROR(VLOOKUP(D2,DB!A:G,7,0),"")</f>
        <v>In progress</v>
      </c>
      <c r="K2" s="137" t="s">
        <v>39077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39078</v>
      </c>
      <c r="B3" s="137" t="s">
        <v>5398</v>
      </c>
      <c r="C3" s="137">
        <v>1</v>
      </c>
      <c r="D3" s="137" t="s">
        <v>34463</v>
      </c>
      <c r="E3" s="137" t="s">
        <v>39076</v>
      </c>
      <c r="F3" s="138">
        <v>45926.772847222222</v>
      </c>
      <c r="G3" s="139">
        <f ca="1">IFERROR(NOW()-F3,"-")</f>
        <v>6.822279398147657</v>
      </c>
      <c r="H3" s="137">
        <v>45927.449074074102</v>
      </c>
      <c r="I3" s="137" t="str">
        <f>IFERROR(VLOOKUP(D3,DB!A:F,6,0),"")</f>
        <v>SCECO</v>
      </c>
      <c r="J3" s="137" t="str">
        <f>IFERROR(VLOOKUP(D3,DB!A:G,7,0),"")</f>
        <v>Weak</v>
      </c>
      <c r="K3" s="137" t="s">
        <v>39077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39079</v>
      </c>
      <c r="B4" s="137" t="s">
        <v>5398</v>
      </c>
      <c r="C4" s="137">
        <v>1</v>
      </c>
      <c r="D4" s="137" t="s">
        <v>33408</v>
      </c>
      <c r="E4" s="137" t="s">
        <v>38964</v>
      </c>
      <c r="F4" s="138">
        <v>45932.818645833337</v>
      </c>
      <c r="G4" s="139">
        <f ca="1">IFERROR(NOW()-F4,"-")</f>
        <v>0.7764807870335062</v>
      </c>
      <c r="H4" s="138">
        <v>45931.969363425924</v>
      </c>
      <c r="I4" s="137" t="str">
        <f>IFERROR(VLOOKUP(D4,DB!A:F,6,0),"")</f>
        <v>SCECO</v>
      </c>
      <c r="J4" s="137" t="str">
        <f>IFERROR(VLOOKUP(D4,DB!A:G,7,0),"")</f>
        <v>Dead</v>
      </c>
      <c r="K4" s="137" t="s">
        <v>39077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39080</v>
      </c>
      <c r="B5" s="137" t="str">
        <f>IFERROR(VLOOKUP(D5,DB!A:K,11,0),"")</f>
        <v>R6</v>
      </c>
      <c r="C5" s="137">
        <v>3</v>
      </c>
      <c r="D5" s="137" t="s">
        <v>32068</v>
      </c>
      <c r="E5" s="137" t="s">
        <v>38964</v>
      </c>
      <c r="F5" s="140">
        <v>45933.467604166668</v>
      </c>
      <c r="G5" s="137">
        <f ca="1">IFERROR(NOW()-F5,"-")</f>
        <v>0.12752245370211313</v>
      </c>
      <c r="H5" s="140">
        <v>45933.490983796299</v>
      </c>
      <c r="I5" s="137" t="str">
        <f>IFERROR(VLOOKUP(D5,DB!A:F,6,0),"")</f>
        <v>SCECO</v>
      </c>
      <c r="J5" s="137" t="str">
        <f>IFERROR(VLOOKUP(D5,DB!A:G,7,0),"")</f>
        <v>Dead</v>
      </c>
      <c r="K5" s="137" t="s">
        <v>39081</v>
      </c>
      <c r="L5" s="137" t="str">
        <f>IFERROR(VLOOKUP(D5,DB!A:I,9,0),"")</f>
        <v>Latis</v>
      </c>
    </row>
    <row r="6" spans="1:16383" ht="31.5" customHeight="1">
      <c r="A6" s="121"/>
      <c r="B6" s="137" t="str">
        <f>IFERROR(VLOOKUP(D6,DB!A:K,11,0),"")</f>
        <v/>
      </c>
      <c r="C6" s="137"/>
      <c r="D6" s="137"/>
      <c r="E6" s="137"/>
      <c r="F6" s="137"/>
      <c r="G6" s="137">
        <f ca="1">IFERROR(NOW()-F6,"-")</f>
        <v>45933.59512662037</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45933.59512662037</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45933.59512662037</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45933.59512662037</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45933.59512662037</v>
      </c>
      <c r="H10" s="137"/>
      <c r="I10" s="137" t="str">
        <f>IFERROR(VLOOKUP(D10,DB!A:F,6,0),"")</f>
        <v/>
      </c>
      <c r="J10" s="137" t="str">
        <f>IFERROR(VLOOKUP(D10,DB!A:G,7,0),"")</f>
        <v/>
      </c>
      <c r="K10" s="137"/>
      <c r="L10" s="137" t="str">
        <f>IFERROR(VLOOKUP(D10,DB!A:I,9,0),"")</f>
        <v/>
      </c>
    </row>
    <row r="11" spans="1:16383" ht="31.5" customHeight="1">
      <c r="A11" s="121"/>
      <c r="B11" s="120" t="str">
        <f>IFERROR(VLOOKUP(D11,DB!A:K,11,0),"")</f>
        <v/>
      </c>
      <c r="C11" s="122"/>
      <c r="D11" s="120"/>
      <c r="E11" s="123"/>
      <c r="F11" s="124"/>
      <c r="G11" s="89">
        <f ca="1">IFERROR(NOW()-F11,"-")</f>
        <v>45933.59512662037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45933.59512662037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45933.59512662037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45933.59512662037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45933.59512662037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45933.59512662037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45933.59512662037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45933.59512662037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45933.59512662037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45933.59512662037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45933.59512662037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45933.59512662037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45933.59512662037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45933.59512662037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45933.59512662037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45933.59512662037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45933.59512662037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45933.59512662037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45933.59512662037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45933.59512662037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45933.59512662037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45933.59512662037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45933.59512662037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45933.59512662037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45933.59512662037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45933.59512662037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45933.59512662037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45933.59512662037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45933.59512662037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45933.59512662037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45933.59512662037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45933.59512662037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45933.59512662037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45933.59512662037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45933.59512662037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45933.59512662037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45933.59512662037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45933.59512662037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45933.59512662037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45933.59512662037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45933.59512662037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45933.59512662037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45933.59512662037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45933.59512662037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45933.59512662037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45933.59512662037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45933.59512662037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45933.59512662037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45933.59512662037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45933.59512662037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45933.59512662037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45933.59512662037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45933.59512662037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45933.59512662037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45933.59512662037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45933.59512662037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45933.59512662037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45933.59512662037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45933.59512662037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45933.59512662037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45933.59512662037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45933.59512662037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45933.59512662037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45933.59512662037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45933.59512662037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45933.59512662037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45933.59512662037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45933.59512662037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45933.59512662037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45933.59512662037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45933.59512662037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45933.59512662037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45933.59512662037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45933.59512662037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45933.59512662037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45933.59512662037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45933.59512662037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45933.59512662037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45933.59512662037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45933.59512662037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45933.59512662037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45933.59512662037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45933.59512662037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45933.59512662037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45933.59512662037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45933.59512662037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45933.59512662037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45933.59512662037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45933.59512662037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45933.59512662037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45933.59512662037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45933.59512662037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45933.59512662037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45933.59512662037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45933.59512662037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45933.59512662037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45933.59512662037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45933.59512662037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45933.59512662037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45933.59512662037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45933.59512662037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45933.59512662037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45933.59512662037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45933.59512662037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45933.59512662037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45933.59512662037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45933.59512662037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45933.59512662037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45933.59512662037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45933.59512662037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45933.59512662037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45933.59512662037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45933.59512662037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45933.59512662037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45933.59512662037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45933.59512662037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45933.59512662037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45933.59512662037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45933.59512662037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45933.59512662037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45933.59512662037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45933.59512662037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45933.59512662037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45933.59512662037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45933.59512662037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45933.59512662037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45933.59512662037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45933.59512662037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45933.59512662037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45933.59512662037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45933.59512662037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45933.59512662037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45933.59512662037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45933.59512662037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45933.59512662037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45933.59512662037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45933.59512662037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45933.59512662037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45933.59512662037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45933.59512662037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45933.59512662037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45933.59512662037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45933.59512662037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45933.59512662037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45933.59512662037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45933.59512662037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45933.59512662037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45933.59512662037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45933.59512662037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45933.59512662037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45933.59512662037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45933.59512662037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45933.59512662037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45933.59512662037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45933.59512662037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45933.59512662037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45933.59512662037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45933.59512662037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45933.59512662037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45933.59512662037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45933.59512662037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45933.59512662037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45933.59512662037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45933.59512662037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45933.59512662037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45933.59512662037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45933.59512662037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45933.59512662037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45933.59512662037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45933.59512662037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45933.59512662037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45933.59512662037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45933.59512662037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45933.59512662037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45933.59512662037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45933.59512662037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45933.59512662037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45933.59512662037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45933.59512662037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45933.59512662037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45933.59512662037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45933.59512662037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45933.59512662037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45933.59512662037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45933.59512662037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45933.59512662037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45933.59512662037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45933.59512662037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45933.59512662037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45933.59512662037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45933.59512662037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45933.59512662037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45933.59512662037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45933.59512662037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45933.59512662037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45933.59512662037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45933.59512662037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45933.59512662037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45933.59512662037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45933.59512662037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45933.59512662037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45933.59512662037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45933.59512662037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45933.59512662037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45933.59512662037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45933.59512662037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45933.59512662037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45933.59512662037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45933.59512662037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45933.59512662037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45933.59512662037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45933.59512662037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45933.59512662037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45933.59512662037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45933.59512662037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45933.59512662037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45933.59512662037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45933.59512662037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45933.59512662037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45933.59512662037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45933.59512662037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45933.59512662037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45933.59512662037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45933.59512662037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45933.59512662037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45933.59512662037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45933.59512662037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45933.59512662037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45933.59512662037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45933.59512662037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45933.59512662037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45933.59512662037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45933.59512662037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45933.59512662037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45933.59512662037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45933.59512662037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45933.59512662037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45933.59512662037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45933.59512662037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45933.59512662037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45933.59512662037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45933.59512662037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45933.59512662037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45933.59512662037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45933.59512662037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45933.59512662037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45933.59512662037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45933.59512662037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45933.59512662037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45933.59512662037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45933.59512662037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45933.59512662037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45933.59512662037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45933.59512662037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45933.59512662037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45933.59512662037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45933.59512662037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45933.59512662037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45933.59512662037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45933.59512662037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45933.59512662037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45933.59512662037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45933.59512662037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45933.59512662037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45933.59512662037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45933.59512662037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45933.59512662037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45933.59512662037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45933.59512662037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45933.59512662037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45933.59512662037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45933.59512662037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45933.59512662037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45933.59512662037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45933.59512662037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45933.59512662037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45933.59512662037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45933.59512662037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45933.59512662037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45933.59512662037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45933.59512662037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45933.59512662037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45933.59512662037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45933.59512662037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45933.59512662037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45933.59512662037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45933.59512662037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45933.59512662037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45933.59512662037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45933.59512662037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45933.59512662037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45933.59512662037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45933.59512662037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45933.59512662037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45933.59512662037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45933.59512662037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45933.59512662037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45933.59512662037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45933.59512662037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45933.59512662037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45933.59512662037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45933.59512662037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45933.59512662037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45933.59512662037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45933.59512662037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45933.59512662037</v>
      </c>
      <c r="H316" s="124"/>
      <c r="I316" s="120" t="str">
        <f>IFERROR(VLOOKUP(D316,DB!A:F,6,0),"")</f>
        <v/>
      </c>
      <c r="J316" s="119" t="str">
        <f>IFERROR(VLOOKUP(D316,DB!A:G,7,0),"")</f>
        <v/>
      </c>
      <c r="K316" s="125"/>
      <c r="L316" s="126" t="str">
        <f>IFERROR(VLOOKUP(D316,DB!A:I,9,0),"")</f>
        <v/>
      </c>
    </row>
  </sheetData>
  <dataValidations count="2">
    <dataValidation allowBlank="1" showInputMessage="1" showErrorMessage="1" sqref="E1" xr:uid="{380493DB-286A-4683-AF55-C78F04945A49}"/>
    <dataValidation type="list" allowBlank="1" showInputMessage="1" showErrorMessage="1" sqref="E5:E31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2025-10-03T11:17:58Z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