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66" documentId="13_ncr:1_{F6CB121F-512D-4AA6-A0C1-0FB36C537598}" xr6:coauthVersionLast="47" xr6:coauthVersionMax="47" xr10:uidLastSave="{99C4AA38-CC9E-4EC2-A3BC-35FF3803008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B8" i="6"/>
  <c r="I8" i="6"/>
  <c r="J8" i="6"/>
  <c r="L8" i="6"/>
  <c r="G9" i="6"/>
  <c r="G6" i="6"/>
  <c r="G10" i="6"/>
  <c r="G11" i="6"/>
  <c r="G12" i="6"/>
  <c r="G5" i="6"/>
  <c r="G2" i="6"/>
  <c r="G3" i="6"/>
  <c r="G4"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<sst xmlns="http://schemas.openxmlformats.org/spreadsheetml/2006/main" count="178577" uniqueCount="39072">
  <si>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</si>
  <si>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</si>
  <si>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</si>
  <si>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</si>
  <si>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</si>
  <si>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</si>
  <si>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</si>
  <si>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</si>
  <si>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</si>
  <si>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</si>
  <si>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</si>
  <si>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</si>
  <si>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</si>
  <si>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</si>
  <si>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</si>
  <si>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</si>
  <si>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</si>
  <si>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</si>
  <si>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</si>
  <si>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</si>
  <si>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</si>
  <si>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</si>
  <si>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</si>
  <si>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</si>
  <si>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</si>
  <si>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</si>
  <si>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</si>
  <si>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</si>
  <si>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</si>
  <si>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</si>
  <si>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</si>
  <si>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</si>
  <si>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</si>
  <si>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</si>
  <si>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</si>
  <si>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</si>
  <si>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</si>
  <si>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</si>
  <si>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</si>
  <si>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</si>
  <si>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</si>
  <si>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</si>
  <si>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</si>
  <si>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</si>
  <si>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</si>
  <si>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</si>
  <si>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</si>
  <si>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</si>
  <si>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</si>
  <si>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</si>
  <si>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</si>
  <si>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</si>
  <si>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</si>
  <si>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</si>
  <si>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</si>
  <si>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</si>
  <si>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</si>
  <si>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</si>
  <si>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</si>
  <si>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</si>
  <si>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</si>
  <si>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</si>
  <si>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</si>
  <si>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</si>
  <si>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</si>
  <si>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</si>
  <si>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</si>
  <si>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</si>
  <si>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</si>
  <si>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</si>
  <si>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</si>
  <si>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</si>
  <si>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</si>
  <si>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</si>
  <si>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</si>
  <si>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</si>
  <si>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</si>
  <si>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</si>
  <si>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</si>
  <si>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</si>
  <si>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</si>
  <si>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</si>
  <si>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</si>
  <si>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</si>
  <si>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</si>
  <si>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</si>
  <si>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</si>
  <si>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</si>
  <si>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</si>
  <si>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</si>
  <si>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</si>
  <si>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</si>
  <si>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</si>
  <si>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</si>
  <si>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</si>
  <si>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</si>
  <si>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</si>
  <si>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</si>
  <si>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</si>
  <si>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</si>
  <si>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</si>
  <si>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</si>
  <si>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</si>
  <si>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</si>
  <si>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</si>
  <si>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</si>
  <si>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</si>
  <si>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</si>
  <si>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</si>
  <si>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</si>
  <si>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</si>
  <si>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</si>
  <si>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</si>
  <si>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</si>
  <si>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</si>
  <si>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</si>
  <si>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</si>
  <si>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</si>
  <si>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</si>
  <si>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</si>
  <si>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</si>
  <si>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</si>
  <si>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</si>
  <si>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</si>
  <si>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</si>
  <si>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</si>
  <si>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</si>
  <si>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</si>
  <si>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</si>
  <si>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</si>
  <si>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</si>
  <si>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</si>
  <si>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</si>
  <si>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</si>
  <si>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</si>
  <si>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</si>
  <si>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</si>
  <si>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</si>
  <si>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</si>
  <si>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</si>
  <si>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</si>
  <si>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</si>
  <si>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</si>
  <si>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</si>
  <si>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</si>
  <si>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</si>
  <si>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</si>
  <si>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</si>
  <si>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</si>
  <si>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</si>
  <si>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</si>
  <si>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</si>
  <si>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</si>
  <si>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</si>
  <si>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</si>
  <si>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</si>
  <si>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</si>
  <si>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</si>
  <si>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</si>
  <si>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</si>
  <si>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</si>
  <si>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</si>
  <si>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</si>
  <si>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</si>
  <si>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</si>
  <si>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</si>
  <si>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</si>
  <si>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</si>
  <si>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</si>
  <si>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</si>
  <si>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</si>
  <si>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</si>
  <si>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</si>
  <si>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</si>
  <si>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</si>
  <si>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</si>
  <si>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</si>
  <si>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</si>
  <si>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</si>
  <si>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</si>
  <si>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</si>
  <si>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</si>
  <si>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</si>
  <si>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</si>
  <si>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</si>
  <si>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</si>
  <si>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</si>
  <si>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</si>
  <si>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</si>
  <si>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</si>
  <si>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</si>
  <si>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</si>
  <si>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</si>
  <si>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</si>
  <si>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</si>
  <si>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</si>
  <si>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</si>
  <si>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</si>
  <si>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</si>
  <si>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</si>
  <si>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</si>
  <si>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</si>
  <si>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</si>
  <si>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</si>
  <si>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</si>
  <si>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</si>
  <si>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</si>
  <si>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</si>
  <si>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</si>
  <si>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</si>
  <si>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</si>
  <si>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</si>
  <si>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</si>
  <si>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</si>
  <si>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</si>
  <si>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</si>
  <si>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</si>
  <si>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</si>
  <si>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</si>
  <si>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</si>
  <si>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</si>
  <si>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</si>
  <si>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</si>
  <si>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</si>
  <si>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</si>
  <si>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</si>
  <si>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</si>
  <si>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</si>
  <si>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</si>
  <si>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</si>
  <si>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</si>
  <si>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</si>
  <si>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</si>
  <si>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</si>
  <si>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</si>
  <si>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</si>
  <si>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</si>
  <si>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</si>
  <si>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</si>
  <si>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</si>
  <si>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</si>
  <si>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</si>
  <si>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</si>
  <si>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</si>
  <si>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</si>
  <si>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</si>
  <si>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</si>
  <si>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</si>
  <si>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</si>
  <si>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</si>
  <si>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</si>
  <si>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</si>
  <si>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</si>
  <si>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</si>
  <si>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</si>
  <si>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</si>
  <si>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</si>
  <si>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</si>
  <si>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</si>
  <si>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</si>
  <si>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</si>
  <si>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</si>
  <si>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</si>
  <si>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</si>
  <si>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</si>
  <si>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</si>
  <si>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</si>
  <si>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</si>
  <si>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</si>
  <si>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</si>
  <si>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</si>
  <si>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</si>
  <si>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</si>
  <si>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</si>
  <si>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</si>
  <si>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</si>
  <si>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</si>
  <si>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</si>
  <si>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</si>
  <si>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</si>
  <si>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</si>
  <si>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</si>
  <si>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</si>
  <si>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</si>
  <si>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</si>
  <si>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</si>
  <si>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</si>
  <si>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</si>
  <si>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</si>
  <si>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</si>
  <si>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</si>
  <si>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</si>
  <si>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</si>
  <si>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</si>
  <si>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</si>
  <si>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</si>
  <si>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</si>
  <si>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</si>
  <si>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</si>
  <si>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</si>
  <si>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</si>
  <si>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</si>
  <si>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</si>
  <si>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</si>
  <si>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</si>
  <si>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</si>
  <si>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</si>
  <si>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</si>
  <si>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</si>
  <si>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</si>
  <si>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</si>
  <si>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</si>
  <si>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</si>
  <si>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</si>
  <si>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</si>
  <si>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</si>
  <si>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</si>
  <si>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</si>
  <si>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</si>
  <si>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</si>
  <si>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</si>
  <si>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</si>
  <si>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</si>
  <si>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</si>
  <si>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</si>
  <si>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</si>
  <si>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</si>
  <si>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</si>
  <si>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</si>
  <si>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</si>
  <si>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</si>
  <si>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</si>
  <si>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</si>
  <si>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</si>
  <si>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</si>
  <si>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</si>
  <si>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</si>
  <si>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</si>
  <si>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</si>
  <si>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</si>
  <si>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</si>
  <si>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</si>
  <si>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</si>
  <si>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</si>
  <si>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</si>
  <si>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</si>
  <si>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</si>
  <si>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</si>
  <si>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</si>
  <si>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</si>
  <si>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</si>
  <si>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</si>
  <si>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</si>
  <si>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</si>
  <si>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</si>
  <si>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</si>
  <si>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</si>
  <si>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</si>
  <si>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</si>
  <si>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</si>
  <si>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</si>
  <si>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</si>
  <si>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</si>
  <si>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</si>
  <si>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</si>
  <si>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</si>
  <si>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</si>
  <si>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</si>
  <si>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</si>
  <si>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</si>
  <si>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</si>
  <si>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</si>
  <si>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</si>
  <si>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</si>
  <si>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</si>
  <si>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</si>
  <si>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</si>
  <si>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</si>
  <si>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</si>
  <si>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</si>
  <si>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</si>
  <si>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</si>
  <si>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</si>
  <si>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</si>
  <si>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</si>
  <si>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</si>
  <si>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</si>
  <si>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</si>
  <si>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</si>
  <si>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</si>
  <si>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</si>
  <si>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</si>
  <si>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</si>
  <si>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</si>
  <si>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</si>
  <si>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</si>
  <si>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</si>
  <si>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</si>
  <si>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</si>
  <si>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</si>
  <si>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</si>
  <si>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</si>
  <si>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</si>
  <si>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</si>
  <si>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</si>
  <si>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</si>
  <si>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</si>
  <si>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</si>
  <si>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</si>
  <si>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</si>
  <si>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</si>
  <si>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</si>
  <si>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</si>
  <si>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</si>
  <si>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</si>
  <si>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</si>
  <si>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</si>
  <si>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</si>
  <si>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</si>
  <si>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</si>
  <si>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</si>
  <si>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</si>
  <si>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</si>
  <si>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</si>
  <si>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</si>
  <si>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</si>
  <si>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</si>
  <si>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</si>
  <si>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</si>
  <si>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</si>
  <si>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</si>
  <si>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</si>
  <si>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</si>
  <si>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</si>
  <si>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</si>
  <si>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</si>
  <si>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</si>
  <si>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</si>
  <si>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</si>
  <si>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</si>
  <si>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</si>
  <si>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</si>
  <si>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</si>
  <si>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</si>
  <si>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</si>
  <si>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</si>
  <si>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</si>
  <si>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</si>
  <si>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</si>
  <si>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</si>
  <si>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</si>
  <si>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</si>
  <si>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</si>
  <si>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</si>
  <si>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</si>
  <si>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</si>
  <si>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</si>
  <si>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</si>
  <si>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</si>
  <si>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</si>
  <si>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</si>
  <si>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</si>
  <si>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</si>
  <si>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</si>
  <si>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</si>
  <si>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</si>
  <si>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</si>
  <si>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</si>
  <si>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</si>
  <si>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</si>
  <si>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</si>
  <si>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</si>
  <si>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</si>
  <si>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</si>
  <si>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</si>
  <si>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</si>
  <si>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</si>
  <si>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</si>
  <si>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</si>
  <si>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</si>
  <si>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</si>
  <si>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</si>
  <si>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</si>
  <si>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</si>
  <si>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</si>
  <si>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</si>
  <si>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</si>
  <si>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</si>
  <si>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</si>
  <si>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</si>
  <si>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</si>
  <si>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</si>
  <si>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</si>
  <si>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</si>
  <si>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</si>
  <si>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</si>
  <si>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</si>
  <si>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</si>
  <si>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</si>
  <si>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</si>
  <si>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</si>
  <si>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</si>
  <si>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</si>
  <si>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</si>
  <si>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</si>
  <si>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</si>
  <si>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</si>
  <si>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</si>
  <si>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</si>
  <si>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</si>
  <si>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</si>
  <si>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</si>
  <si>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</si>
  <si>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</si>
  <si>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</si>
  <si>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</si>
  <si>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</si>
  <si>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</si>
  <si>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</si>
  <si>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</si>
  <si>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</si>
  <si>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</si>
  <si>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</si>
  <si>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</si>
  <si>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</si>
  <si>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</si>
  <si>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</si>
  <si>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</si>
  <si>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</si>
  <si>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</si>
  <si>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</si>
  <si>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</si>
  <si>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</si>
  <si>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</si>
  <si>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</si>
  <si>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</si>
  <si>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</si>
  <si>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</si>
  <si>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</si>
  <si>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</si>
  <si>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</si>
  <si>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</si>
  <si>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</si>
  <si>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</si>
  <si>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</si>
  <si>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</si>
  <si>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</si>
  <si>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</si>
  <si>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</si>
  <si>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</si>
  <si>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</si>
  <si>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</si>
  <si>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</si>
  <si>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</si>
  <si>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</si>
  <si>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</si>
  <si>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</si>
  <si>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</si>
  <si>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</si>
  <si>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</si>
  <si>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</si>
  <si>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</si>
  <si>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</si>
  <si>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</si>
  <si>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</si>
  <si>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</si>
  <si>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</si>
  <si>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</si>
  <si>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</si>
  <si>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</si>
  <si>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</si>
  <si>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</si>
  <si>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</si>
  <si>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</si>
  <si>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</si>
  <si>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</si>
  <si>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</si>
  <si>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</si>
  <si>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</si>
  <si>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</si>
  <si>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</si>
  <si>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</si>
  <si>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</si>
  <si>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</si>
  <si>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</si>
  <si>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</si>
  <si>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</si>
  <si>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</si>
  <si>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</si>
  <si>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</si>
  <si>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</si>
  <si>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</si>
  <si>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</si>
  <si>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</si>
  <si>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</si>
  <si>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</si>
  <si>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</si>
  <si>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</si>
  <si>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</si>
  <si>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</si>
  <si>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</si>
  <si>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</si>
  <si>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</si>
  <si>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</si>
  <si>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</si>
  <si>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</si>
  <si>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</si>
  <si>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</si>
  <si>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</si>
  <si>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</si>
  <si>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</si>
  <si>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</si>
  <si>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</si>
  <si>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</si>
  <si>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</si>
  <si>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</si>
  <si>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</si>
  <si>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</si>
  <si>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</si>
  <si>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</si>
  <si>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</si>
  <si>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</si>
  <si>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</si>
  <si>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</si>
  <si>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</si>
  <si>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</si>
  <si>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</si>
  <si>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</si>
  <si>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</si>
  <si>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</si>
  <si>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</si>
  <si>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</si>
  <si>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</si>
  <si>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</si>
  <si>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</si>
  <si>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</si>
  <si>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</si>
  <si>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</si>
  <si>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</si>
  <si>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</si>
  <si>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</si>
  <si>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</si>
  <si>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</si>
  <si>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</si>
  <si>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</si>
  <si>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</si>
  <si>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</si>
  <si>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</si>
  <si>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</si>
  <si>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</si>
  <si>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</si>
  <si>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</si>
  <si>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</si>
  <si>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</si>
  <si>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</si>
  <si>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</si>
  <si>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</si>
  <si>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</si>
  <si>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</si>
  <si>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</si>
  <si>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</si>
  <si>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</si>
  <si>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</si>
  <si>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</si>
  <si>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</si>
  <si>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</si>
  <si>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</si>
  <si>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</si>
  <si>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</si>
  <si>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</si>
  <si>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</si>
  <si>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</si>
  <si>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</si>
  <si>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</si>
  <si>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</si>
  <si>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</si>
  <si>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</si>
  <si>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</si>
  <si>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</si>
  <si>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</si>
  <si>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</si>
  <si>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</si>
  <si>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</si>
  <si>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</si>
  <si>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</si>
  <si>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</si>
  <si>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</si>
  <si>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</si>
  <si>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</si>
  <si>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</si>
  <si>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</si>
  <si>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</si>
  <si>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</si>
  <si>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</si>
  <si>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</si>
  <si>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</si>
  <si>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</si>
  <si>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</si>
  <si>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</si>
  <si>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</si>
  <si>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</si>
  <si>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</si>
  <si>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</si>
  <si>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</si>
  <si>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</si>
  <si>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</si>
  <si>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</si>
  <si>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</si>
  <si>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</si>
  <si>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</si>
  <si>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</si>
  <si>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</si>
  <si>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</si>
  <si>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</si>
  <si>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</si>
  <si>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</si>
  <si>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</si>
  <si>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</si>
  <si>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</si>
  <si>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</si>
  <si>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</si>
  <si>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</si>
  <si>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</si>
  <si>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</si>
  <si>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</si>
  <si>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</si>
  <si>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</si>
  <si>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</si>
  <si>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</si>
  <si>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</si>
  <si>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</si>
  <si>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</si>
  <si>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</si>
  <si>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</si>
  <si>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</si>
  <si>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</si>
  <si>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</si>
  <si>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</si>
  <si>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</si>
  <si>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</si>
  <si>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</si>
  <si>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</si>
  <si>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</si>
  <si>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</si>
  <si>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</si>
  <si>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</si>
  <si>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</si>
  <si>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</si>
  <si>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</si>
  <si>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</si>
  <si>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</si>
  <si>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</si>
  <si>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</si>
  <si>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</si>
  <si>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</si>
  <si>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</si>
  <si>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</si>
  <si>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</si>
  <si>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</si>
  <si>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</si>
  <si>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</si>
  <si>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</si>
  <si>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</si>
  <si>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</si>
  <si>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</si>
  <si>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</si>
  <si>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</si>
  <si>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</si>
  <si>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</si>
  <si>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</si>
  <si>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</si>
  <si>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</si>
  <si>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</si>
  <si>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</si>
  <si>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</si>
  <si>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</si>
  <si>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</si>
  <si>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</si>
  <si>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</si>
  <si>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</si>
  <si>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</si>
  <si>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</si>
  <si>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</si>
  <si>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</si>
  <si>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</si>
  <si>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</si>
  <si>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</si>
  <si>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</si>
  <si>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</si>
  <si>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</si>
  <si>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</si>
  <si>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</si>
  <si>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</si>
  <si>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</si>
  <si>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</si>
  <si>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</si>
  <si>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</si>
  <si>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</si>
  <si>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</si>
  <si>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</si>
  <si>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</si>
  <si>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</si>
  <si>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</si>
  <si>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</si>
  <si>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</si>
  <si>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</si>
  <si>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</si>
  <si>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</si>
  <si>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</si>
  <si>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</si>
  <si>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</si>
  <si>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</si>
  <si>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</si>
  <si>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</si>
  <si>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</si>
  <si>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</si>
  <si>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</si>
  <si>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</si>
  <si>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</si>
  <si>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</si>
  <si>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</si>
  <si>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</si>
  <si>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</si>
  <si>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</si>
  <si>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</si>
  <si>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</si>
  <si>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</si>
  <si>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</si>
  <si>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</si>
  <si>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</si>
  <si>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</si>
  <si>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</si>
  <si>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</si>
  <si>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</si>
  <si>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</si>
  <si>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</si>
  <si>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</si>
  <si>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</si>
  <si>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</si>
  <si>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</si>
  <si>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</si>
  <si>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</si>
  <si>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</si>
  <si>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</si>
  <si>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</si>
  <si>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</si>
  <si>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</si>
  <si>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</si>
  <si>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</si>
  <si>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</si>
  <si>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</si>
  <si>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</si>
  <si>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</si>
  <si>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</si>
  <si>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</si>
  <si>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</si>
  <si>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</si>
  <si>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</si>
  <si>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</si>
  <si>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</si>
  <si>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</si>
  <si>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</si>
  <si>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</si>
  <si>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</si>
  <si>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</si>
  <si>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</si>
  <si>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</si>
  <si>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</si>
  <si>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</si>
  <si>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</si>
  <si>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</si>
  <si>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</si>
  <si>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</si>
  <si>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</si>
  <si>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</si>
  <si>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</si>
  <si>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</si>
  <si>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</si>
  <si>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</si>
  <si>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</si>
  <si>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</si>
  <si>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</si>
  <si>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</si>
  <si>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</si>
  <si>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</si>
  <si>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</si>
  <si>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</si>
  <si>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</si>
  <si>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</si>
  <si>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</si>
  <si>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</si>
  <si>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</si>
  <si>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</si>
  <si>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</si>
  <si>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</si>
  <si>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</si>
  <si>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</si>
  <si>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</si>
  <si>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</si>
  <si>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</si>
  <si>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</si>
  <si>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</si>
  <si>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</si>
  <si>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</si>
  <si>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</si>
  <si>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</si>
  <si>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</si>
  <si>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</si>
  <si>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</si>
  <si>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</si>
  <si>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</si>
  <si>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</si>
  <si>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</si>
  <si>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</si>
  <si>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</si>
  <si>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</si>
  <si>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</si>
  <si>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</si>
  <si>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</si>
  <si>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</si>
  <si>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</si>
  <si>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</si>
  <si>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</si>
  <si>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</si>
  <si>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</si>
  <si>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</si>
  <si>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</si>
  <si>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</si>
  <si>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</si>
  <si>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</si>
  <si>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</si>
  <si>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</si>
  <si>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</si>
  <si>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</si>
  <si>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</si>
  <si>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</si>
  <si>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</si>
  <si>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</si>
  <si>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</si>
  <si>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</si>
  <si>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</si>
  <si>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</si>
  <si>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</si>
  <si>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</si>
  <si>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</si>
  <si>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</si>
  <si>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</si>
  <si>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</si>
  <si>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</si>
  <si>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</si>
  <si>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</si>
  <si>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</si>
  <si>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</si>
  <si>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</si>
  <si>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</si>
  <si>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</si>
  <si>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</si>
  <si>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</si>
  <si>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</si>
  <si>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</si>
  <si>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</si>
  <si>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</si>
  <si>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</si>
  <si>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</si>
  <si>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</si>
  <si>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</si>
  <si>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</si>
  <si>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</si>
  <si>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</si>
  <si>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</si>
  <si>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</si>
  <si>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</si>
  <si>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</si>
  <si>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</si>
  <si>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</si>
  <si>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</si>
  <si>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</si>
  <si>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</si>
  <si>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</si>
  <si>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</si>
  <si>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</si>
  <si>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</si>
  <si>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</si>
  <si>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</si>
  <si>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</si>
  <si>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</si>
  <si>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</si>
  <si>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</si>
  <si>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</si>
  <si>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</si>
  <si>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</si>
  <si>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</si>
  <si>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</si>
  <si>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</si>
  <si>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</si>
  <si>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</si>
  <si>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</si>
  <si>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</si>
  <si>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</si>
  <si>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</si>
  <si>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</si>
  <si>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</si>
  <si>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</si>
  <si>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</si>
  <si>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</si>
  <si>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</si>
  <si>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</si>
  <si>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</si>
  <si>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</si>
  <si>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</si>
  <si>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</si>
  <si>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</si>
  <si>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</si>
  <si>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</si>
  <si>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</si>
  <si>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</si>
  <si>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</si>
  <si>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</si>
  <si>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</si>
  <si>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</si>
  <si>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</si>
  <si>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</si>
  <si>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</si>
  <si>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</si>
  <si>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</si>
  <si>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</si>
  <si>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</si>
  <si>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</si>
  <si>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</si>
  <si>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</si>
  <si>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</si>
  <si>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</si>
  <si>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</si>
  <si>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</si>
  <si>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</si>
  <si>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</si>
  <si>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</si>
  <si>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</si>
  <si>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</si>
  <si>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</si>
  <si>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</si>
  <si>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</si>
  <si>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</si>
  <si>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</si>
  <si>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</si>
  <si>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</si>
  <si>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</si>
  <si>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</si>
  <si>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</si>
  <si>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</si>
  <si>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</si>
  <si>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</si>
  <si>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</si>
  <si>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</si>
  <si>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</si>
  <si>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</si>
  <si>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</si>
  <si>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</si>
  <si>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</si>
  <si>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</si>
  <si>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</si>
  <si>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</si>
  <si>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</si>
  <si>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</si>
  <si>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</si>
  <si>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</si>
  <si>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</si>
  <si>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</si>
  <si>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</si>
  <si>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</si>
  <si>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</si>
  <si>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</si>
  <si>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</si>
  <si>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</si>
  <si>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</si>
  <si>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</si>
  <si>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</si>
  <si>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</si>
  <si>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</si>
  <si>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</si>
  <si>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</si>
  <si>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</si>
  <si>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</si>
  <si>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</si>
  <si>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</si>
  <si>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</si>
  <si>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</si>
  <si>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</si>
  <si>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</si>
  <si>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</si>
  <si>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</si>
  <si>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</si>
  <si>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</si>
  <si>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</si>
  <si>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</si>
  <si>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</si>
  <si>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</si>
  <si>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</si>
  <si>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</si>
  <si>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</si>
  <si>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</si>
  <si>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</si>
  <si>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</si>
  <si>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</si>
  <si>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</si>
  <si>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</si>
  <si>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</si>
  <si>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</si>
  <si>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</si>
  <si>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</si>
  <si>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</si>
  <si>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</si>
  <si>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</si>
  <si>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</si>
  <si>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</si>
  <si>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</si>
  <si>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</si>
  <si>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</si>
  <si>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</si>
  <si>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</si>
  <si>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</si>
  <si>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</si>
  <si>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</si>
  <si>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</si>
  <si>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</si>
  <si>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</si>
  <si>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</si>
  <si>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</si>
  <si>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</si>
  <si>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</si>
  <si>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</si>
  <si>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</si>
  <si>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</si>
  <si>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</si>
  <si>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</si>
  <si>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</si>
  <si>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</si>
  <si>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</si>
  <si>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</si>
  <si>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</si>
  <si>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</si>
  <si>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</si>
  <si>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</si>
  <si>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</si>
  <si>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</si>
  <si>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</si>
  <si>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</si>
  <si>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</si>
  <si>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</si>
  <si>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</si>
  <si>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</si>
  <si>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</si>
  <si>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</si>
  <si>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</si>
  <si>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</si>
  <si>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</si>
  <si>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</si>
  <si>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</si>
  <si>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</si>
  <si>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</si>
  <si>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</si>
  <si>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</si>
  <si>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</si>
  <si>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</si>
  <si>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</si>
  <si>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</si>
  <si>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</si>
  <si>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</si>
  <si>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</si>
  <si>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</si>
  <si>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</si>
  <si>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</si>
  <si>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</si>
  <si>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</si>
  <si>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</si>
  <si>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</si>
  <si>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</si>
  <si>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</si>
  <si>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</si>
  <si>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</si>
  <si>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</si>
  <si>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</si>
  <si>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</si>
  <si>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</si>
  <si>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</si>
  <si>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</si>
  <si>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</si>
  <si>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</si>
  <si>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</si>
  <si>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</si>
  <si>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</si>
  <si>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</si>
  <si>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</si>
  <si>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</si>
  <si>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</si>
  <si>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</si>
  <si>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</si>
  <si>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</si>
  <si>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</si>
  <si>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</si>
  <si>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</si>
  <si>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</si>
  <si>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</si>
  <si>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</si>
  <si>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</si>
  <si>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</si>
  <si>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</si>
  <si>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</si>
  <si>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</si>
  <si>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</si>
  <si>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</si>
  <si>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</si>
  <si>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</si>
  <si>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</si>
  <si>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</si>
  <si>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</si>
  <si>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</si>
  <si>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</si>
  <si>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</si>
  <si>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</si>
  <si>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</si>
  <si>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</si>
  <si>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</si>
  <si>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</si>
  <si>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</si>
  <si>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</si>
  <si>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</si>
  <si>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</si>
  <si>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</si>
  <si>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</si>
  <si>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</si>
  <si>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</si>
  <si>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</si>
  <si>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</si>
  <si>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</si>
  <si>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</si>
  <si>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</si>
  <si>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</si>
  <si>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</si>
  <si>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</si>
  <si>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</si>
  <si>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</si>
  <si>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</si>
  <si>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</si>
  <si>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</si>
  <si>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</si>
  <si>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</si>
  <si>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</si>
  <si>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</si>
  <si>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</si>
  <si>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</si>
  <si>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</si>
  <si>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</si>
  <si>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</si>
  <si>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</si>
  <si>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</si>
  <si>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</si>
  <si>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</si>
  <si>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</si>
  <si>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</si>
  <si>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</si>
  <si>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</si>
  <si>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</si>
  <si>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</si>
  <si>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</si>
  <si>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</si>
  <si>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</si>
  <si>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</si>
  <si>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</si>
  <si>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</si>
  <si>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</si>
  <si>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</si>
  <si>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</si>
  <si>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</si>
  <si>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</si>
  <si>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</si>
  <si>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</si>
  <si>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</si>
  <si>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</si>
  <si>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</si>
  <si>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</si>
  <si>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</si>
  <si>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</si>
  <si>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</si>
  <si>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</si>
  <si>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</si>
  <si>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</si>
  <si>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</si>
  <si>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</si>
  <si>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</si>
  <si>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</si>
  <si>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</si>
  <si>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</si>
  <si>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</si>
  <si>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</si>
  <si>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</si>
  <si>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</si>
  <si>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</si>
  <si>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</si>
  <si>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</si>
  <si>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</si>
  <si>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</si>
  <si>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</si>
  <si>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</si>
  <si>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</si>
  <si>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</si>
  <si>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</si>
  <si>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</si>
  <si>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</si>
  <si>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</si>
  <si>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</si>
  <si>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</si>
  <si>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</si>
  <si>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</si>
  <si>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</si>
  <si>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</si>
  <si>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</si>
  <si>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</si>
  <si>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</si>
  <si>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</si>
  <si>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</si>
  <si>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</si>
  <si>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</si>
  <si>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</si>
  <si>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</si>
  <si>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</si>
  <si>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</si>
  <si>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</si>
  <si>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</si>
  <si>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</si>
  <si>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</si>
  <si>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</si>
  <si>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</si>
  <si>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</si>
  <si>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</si>
  <si>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</si>
  <si>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</si>
  <si>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</si>
  <si>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</si>
  <si>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</si>
  <si>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</si>
  <si>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</si>
  <si>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</si>
  <si>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</si>
  <si>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</si>
  <si>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</si>
  <si>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</si>
  <si>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</si>
  <si>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</si>
  <si>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</si>
  <si>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</si>
  <si>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</si>
  <si>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</si>
  <si>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</si>
  <si>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</si>
  <si>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</si>
  <si>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</si>
  <si>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</si>
  <si>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</si>
  <si>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</si>
  <si>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</si>
  <si>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</si>
  <si>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</si>
  <si>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</si>
  <si>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</si>
  <si>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</si>
  <si>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</si>
  <si>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</si>
  <si>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</si>
  <si>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</si>
  <si>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</si>
  <si>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</si>
  <si>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</si>
  <si>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</si>
  <si>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</si>
  <si>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</si>
  <si>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</si>
  <si>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</si>
  <si>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</si>
  <si>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</si>
  <si>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</si>
  <si>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</si>
  <si>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</si>
  <si>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</si>
  <si>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</si>
  <si>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</si>
  <si>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</si>
  <si>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</si>
  <si>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</si>
  <si>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</si>
  <si>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</si>
  <si>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</si>
  <si>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</si>
  <si>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</si>
  <si>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</si>
  <si>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</si>
  <si>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</si>
  <si>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</si>
  <si>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</si>
  <si>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</si>
  <si>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</si>
  <si>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</si>
  <si>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</si>
  <si>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</si>
  <si>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</si>
  <si>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</si>
  <si>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</si>
  <si>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</si>
  <si>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</si>
  <si>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</si>
  <si>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</si>
  <si>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</si>
  <si>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</si>
  <si>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</si>
  <si>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</si>
  <si>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</si>
  <si>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</si>
  <si>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</si>
  <si>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</si>
  <si>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</si>
  <si>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</si>
  <si>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</si>
  <si>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</si>
  <si>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</si>
  <si>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</si>
  <si>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</si>
  <si>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</si>
  <si>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</si>
  <si>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</si>
  <si>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</si>
  <si>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</si>
  <si>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</si>
  <si>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</si>
  <si>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</si>
  <si>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</si>
  <si>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</si>
  <si>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</si>
  <si>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</si>
  <si>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</si>
  <si>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</si>
  <si>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</si>
  <si>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</si>
  <si>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</si>
  <si>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</si>
  <si>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</si>
  <si>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</si>
  <si>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</si>
  <si>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</si>
  <si>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</si>
  <si>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</si>
  <si>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</si>
  <si>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</si>
  <si>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</si>
  <si>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</si>
  <si>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</si>
  <si>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</si>
  <si>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</si>
  <si>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</si>
  <si>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</si>
  <si>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</si>
  <si>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</si>
  <si>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</si>
  <si>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</si>
  <si>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</si>
  <si>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</si>
  <si>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</si>
  <si>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</si>
  <si>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</si>
  <si>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</si>
  <si>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</si>
  <si>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</si>
  <si>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</si>
  <si>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</si>
  <si>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</si>
  <si>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</si>
  <si>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</si>
  <si>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</si>
  <si>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</si>
  <si>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</si>
  <si>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</si>
  <si>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</si>
  <si>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</si>
  <si>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</si>
  <si>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</si>
  <si>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</si>
  <si>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</si>
  <si>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</si>
  <si>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</si>
  <si>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</si>
  <si>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</si>
  <si>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</si>
  <si>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</si>
  <si>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</si>
  <si>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</si>
  <si>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</si>
  <si>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</si>
  <si>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</si>
  <si>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</si>
  <si>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</si>
  <si>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</si>
  <si>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</si>
  <si>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</si>
  <si>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</si>
  <si>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</si>
  <si>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</si>
  <si>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</si>
  <si>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</si>
  <si>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</si>
  <si>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</si>
  <si>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</si>
  <si>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</si>
  <si>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</si>
  <si>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</si>
  <si>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</si>
  <si>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</si>
  <si>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</si>
  <si>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</si>
  <si>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</si>
  <si>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</si>
  <si>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</si>
  <si>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</si>
  <si>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</si>
  <si>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</si>
  <si>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</si>
  <si>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</si>
  <si>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</si>
  <si>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</si>
  <si>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</si>
  <si>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</si>
  <si>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</si>
  <si>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</si>
  <si>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</si>
  <si>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</si>
  <si>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</si>
  <si>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</si>
  <si>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</si>
  <si>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</si>
  <si>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</si>
  <si>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</si>
  <si>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</si>
  <si>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</si>
  <si>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</si>
  <si>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</si>
  <si>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</si>
  <si>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</si>
  <si>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</si>
  <si>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</si>
  <si>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</si>
  <si>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</si>
  <si>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</si>
  <si>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</si>
  <si>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</si>
  <si>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</si>
  <si>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</si>
  <si>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</si>
  <si>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</si>
  <si>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</si>
  <si>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</si>
  <si>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</si>
  <si>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</si>
  <si>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</si>
  <si>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</si>
  <si>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</si>
  <si>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</si>
  <si>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</si>
  <si>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</si>
  <si>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</si>
  <si>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</si>
  <si>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</si>
  <si>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</si>
  <si>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</si>
  <si>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</si>
  <si>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</si>
  <si>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</si>
  <si>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</si>
  <si>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</si>
  <si>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</si>
  <si>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</si>
  <si>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</si>
  <si>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</si>
  <si>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</si>
  <si>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</si>
  <si>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</si>
  <si>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</si>
  <si>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</si>
  <si>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</si>
  <si>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</si>
  <si>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</si>
  <si>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</si>
  <si>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</si>
  <si>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</si>
  <si>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</si>
  <si>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</si>
  <si>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</si>
  <si>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</si>
  <si>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</si>
  <si>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</si>
  <si>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</si>
  <si>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</si>
  <si>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</si>
  <si>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</si>
  <si>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</si>
  <si>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</si>
  <si>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</si>
  <si>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</si>
  <si>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</si>
  <si>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</si>
  <si>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</si>
  <si>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</si>
  <si>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</si>
  <si>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</si>
  <si>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</si>
  <si>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</si>
  <si>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</si>
  <si>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</si>
  <si>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</si>
  <si>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</si>
  <si>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</si>
  <si>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</si>
  <si>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</si>
  <si>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</si>
  <si>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</si>
  <si>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</si>
  <si>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</si>
  <si>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</si>
  <si>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</si>
  <si>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</si>
  <si>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</si>
  <si>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</si>
  <si>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</si>
  <si>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</si>
  <si>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</si>
  <si>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</si>
  <si>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</si>
  <si>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</si>
  <si>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</si>
  <si>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</si>
  <si>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</si>
  <si>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</si>
  <si>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</si>
  <si>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</si>
  <si>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</si>
  <si>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</si>
  <si>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</si>
  <si>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</si>
  <si>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</si>
  <si>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</si>
  <si>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</si>
  <si>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</si>
  <si>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</si>
  <si>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</si>
  <si>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</si>
  <si>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</si>
  <si>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</si>
  <si>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</si>
  <si>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</si>
  <si>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</si>
  <si>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</si>
  <si>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</si>
  <si>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</si>
  <si>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</si>
  <si>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</si>
  <si>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</si>
  <si>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</si>
  <si>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</si>
  <si>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</si>
  <si>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</si>
  <si>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</si>
  <si>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</si>
  <si>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</si>
  <si>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</si>
  <si>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</si>
  <si>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</si>
  <si>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</si>
  <si>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</si>
  <si>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</si>
  <si>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</si>
  <si>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</si>
  <si>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</si>
  <si>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</si>
  <si>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</si>
  <si>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</si>
  <si>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</si>
  <si>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</si>
  <si>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</si>
  <si>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</si>
  <si>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</si>
  <si>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</si>
  <si>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</si>
  <si>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</si>
  <si>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</si>
  <si>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</si>
  <si>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</si>
  <si>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</si>
  <si>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</si>
  <si>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</si>
  <si>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</si>
  <si>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</si>
  <si>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</si>
  <si>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</si>
  <si>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</si>
  <si>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</si>
  <si>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</si>
  <si>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</si>
  <si>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</si>
  <si>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</si>
  <si>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</si>
  <si>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</si>
  <si>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</si>
  <si>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</si>
  <si>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</si>
  <si>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</si>
  <si>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</si>
  <si>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</si>
  <si>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</si>
  <si>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</si>
  <si>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</si>
  <si>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</si>
  <si>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</si>
  <si>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</si>
  <si>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</si>
  <si>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</si>
  <si>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</si>
  <si>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</si>
  <si>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</si>
  <si>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</si>
  <si>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</si>
  <si>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</si>
  <si>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</si>
  <si>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</si>
  <si>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</si>
  <si>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</si>
  <si>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</si>
  <si>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</si>
  <si>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</si>
  <si>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</si>
  <si>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</si>
  <si>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</si>
  <si>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</si>
  <si>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</si>
  <si>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</si>
  <si>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</si>
  <si>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</si>
  <si>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</si>
  <si>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</si>
  <si>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</si>
  <si>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</si>
  <si>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</si>
  <si>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</si>
  <si>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</si>
  <si>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</si>
  <si>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</si>
  <si>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</si>
  <si>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</si>
  <si>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</si>
  <si>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</si>
  <si>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</si>
  <si>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</si>
  <si>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</si>
  <si>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</si>
  <si>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</si>
  <si>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</si>
  <si>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</si>
  <si>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</si>
  <si>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</si>
  <si>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</si>
  <si>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</si>
  <si>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</si>
  <si>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</si>
  <si>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</si>
  <si>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</si>
  <si>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</si>
  <si>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</si>
  <si>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</si>
  <si>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</si>
  <si>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</si>
  <si>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</si>
  <si>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</si>
  <si>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</si>
  <si>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</si>
  <si>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</si>
  <si>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</si>
  <si>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</si>
  <si>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</si>
  <si>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</si>
  <si>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</si>
  <si>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</si>
  <si>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</si>
  <si>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</si>
  <si>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</si>
  <si>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</si>
  <si>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</si>
  <si>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</si>
  <si>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</si>
  <si>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</si>
  <si>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</si>
  <si>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</si>
  <si>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</si>
  <si>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</si>
  <si>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</si>
  <si>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</si>
  <si>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</si>
  <si>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</si>
  <si>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</si>
  <si>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</si>
  <si>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</si>
  <si>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</si>
  <si>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</si>
  <si>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</si>
  <si>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</si>
  <si>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</si>
  <si>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</si>
  <si>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</si>
  <si>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</si>
  <si>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</si>
  <si>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</si>
  <si>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</si>
  <si>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</si>
  <si>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</si>
  <si>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</si>
  <si>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</si>
  <si>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</si>
  <si>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</si>
  <si>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</si>
  <si>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</si>
  <si>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</si>
  <si>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</si>
  <si>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</si>
  <si>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</si>
  <si>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</si>
  <si>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</si>
  <si>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</si>
  <si>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</si>
  <si>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</si>
  <si>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</si>
  <si>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</si>
  <si>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</si>
  <si>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</si>
  <si>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</si>
  <si>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</si>
  <si>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</si>
  <si>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</si>
  <si>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</si>
  <si>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</si>
  <si>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</si>
  <si>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</si>
  <si>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</si>
  <si>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</si>
  <si>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</si>
  <si>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</si>
  <si>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</si>
  <si>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</si>
  <si>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</si>
  <si>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</si>
  <si>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</si>
  <si>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</si>
  <si>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</si>
  <si>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</si>
  <si>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</si>
  <si>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</si>
  <si>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</si>
  <si>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</si>
  <si>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</si>
  <si>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</si>
  <si>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</si>
  <si>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</si>
  <si>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</si>
  <si>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</si>
  <si>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</si>
  <si>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</si>
  <si>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</si>
  <si>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</si>
  <si>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</si>
  <si>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</si>
  <si>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</si>
  <si>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</si>
  <si>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</si>
  <si>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</si>
  <si>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</si>
  <si>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</si>
  <si>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</si>
  <si>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</si>
  <si>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</si>
  <si>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</si>
  <si>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</si>
  <si>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</si>
  <si>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</si>
  <si>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</si>
  <si>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</si>
  <si>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</si>
  <si>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</si>
  <si>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</si>
  <si>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</si>
  <si>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</si>
  <si>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</si>
  <si>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</si>
  <si>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</si>
  <si>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</si>
  <si>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</si>
  <si>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</si>
  <si>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</si>
  <si>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</si>
  <si>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</si>
  <si>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</si>
  <si>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</si>
  <si>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</si>
  <si>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</si>
  <si>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</si>
  <si>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</si>
  <si>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</si>
  <si>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</si>
  <si>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</si>
  <si>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</si>
  <si>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</si>
  <si>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</si>
  <si>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</si>
  <si>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</si>
  <si>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</si>
  <si>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</si>
  <si>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</si>
  <si>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</si>
  <si>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</si>
  <si>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</si>
  <si>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</si>
  <si>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</si>
  <si>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</si>
  <si>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</si>
  <si>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</si>
  <si>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</si>
  <si>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</si>
  <si>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</si>
  <si>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</si>
  <si>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</si>
  <si>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</si>
  <si>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</si>
  <si>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</si>
  <si>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</si>
  <si>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</si>
  <si>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</si>
  <si>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</si>
  <si>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</si>
  <si>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</si>
  <si>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</si>
  <si>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</si>
  <si>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</si>
  <si>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</si>
  <si>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</si>
  <si>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</si>
  <si>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</si>
  <si>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</si>
  <si>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</si>
  <si>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</si>
  <si>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</si>
  <si>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</si>
  <si>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</si>
  <si>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</si>
  <si>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</si>
  <si>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</si>
  <si>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</si>
  <si>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</si>
  <si>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</si>
  <si>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</si>
  <si>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</si>
  <si>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</si>
  <si>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</si>
  <si>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</si>
  <si>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</si>
  <si>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</si>
  <si>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</si>
  <si>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</si>
  <si>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</si>
  <si>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</si>
  <si>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</si>
  <si>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</si>
  <si>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</si>
  <si>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</si>
  <si>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</si>
  <si>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</si>
  <si>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</si>
  <si>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</si>
  <si>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</si>
  <si>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</si>
  <si>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</si>
  <si>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</si>
  <si>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</si>
  <si>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</si>
  <si>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</si>
  <si>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</si>
  <si>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</si>
  <si>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</si>
  <si>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</si>
  <si>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</si>
  <si>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</si>
  <si>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</si>
  <si>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</si>
  <si>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</si>
  <si>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</si>
  <si>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</si>
  <si>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</si>
  <si>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</si>
  <si>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</si>
  <si>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</si>
  <si>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</si>
  <si>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</si>
  <si>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</si>
  <si>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</si>
  <si>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</si>
  <si>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</si>
  <si>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</si>
  <si>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</si>
  <si>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</si>
  <si>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</si>
  <si>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</si>
  <si>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</si>
  <si>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</si>
  <si>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</si>
  <si>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</si>
  <si>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</si>
  <si>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</si>
  <si>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</si>
  <si>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</si>
  <si>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</si>
  <si>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</si>
  <si>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</si>
  <si>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</si>
  <si>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</si>
  <si>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</si>
  <si>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</si>
  <si>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</si>
  <si>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</si>
  <si>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</si>
  <si>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</si>
  <si>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</si>
  <si>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</si>
  <si>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</si>
  <si>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</si>
  <si>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</si>
  <si>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</si>
  <si>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</si>
  <si>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</si>
  <si>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</si>
  <si>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</si>
  <si>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</si>
  <si>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</si>
  <si>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</si>
  <si>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</si>
  <si>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</si>
  <si>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</si>
  <si>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</si>
  <si>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</si>
  <si>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</si>
  <si>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</si>
  <si>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</si>
  <si>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</si>
  <si>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</si>
  <si>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</si>
  <si>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</si>
  <si>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</si>
  <si>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</si>
  <si>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</si>
  <si>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</si>
  <si>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</si>
  <si>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</si>
  <si>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</si>
  <si>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</si>
  <si>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</si>
  <si>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</si>
  <si>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</si>
  <si>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</si>
  <si>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</si>
  <si>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</si>
  <si>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</si>
  <si>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</si>
  <si>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</si>
  <si>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</si>
  <si>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</si>
  <si>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</si>
  <si>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</si>
  <si>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</si>
  <si>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</si>
  <si>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</si>
  <si>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</si>
  <si>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</si>
  <si>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</si>
  <si>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</si>
  <si>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</si>
  <si>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</si>
  <si>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</si>
  <si>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</si>
  <si>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</si>
  <si>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</si>
  <si>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</si>
  <si>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</si>
  <si>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</si>
  <si>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</si>
  <si>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</si>
  <si>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</si>
  <si>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</si>
  <si>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</si>
  <si>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</si>
  <si>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</si>
  <si>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</si>
  <si>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</si>
  <si>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</si>
  <si>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</si>
  <si>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</si>
  <si>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</si>
  <si>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</si>
  <si>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</si>
  <si>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</si>
  <si>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</si>
  <si>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</si>
  <si>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</si>
  <si>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</si>
  <si>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</si>
  <si>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</si>
  <si>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</si>
  <si>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</si>
  <si>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</si>
  <si>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</si>
  <si>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</si>
  <si>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</si>
  <si>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</si>
  <si>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</si>
  <si>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</si>
  <si>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</si>
  <si>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</si>
  <si>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</si>
  <si>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</si>
  <si>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</si>
  <si>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</si>
  <si>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</si>
  <si>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</si>
  <si>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</si>
  <si>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</si>
  <si>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</si>
  <si>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</si>
  <si>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</si>
  <si>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</si>
  <si>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</si>
  <si>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</si>
  <si>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</si>
  <si>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</si>
  <si>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</si>
  <si>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</si>
  <si>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</si>
  <si>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</si>
  <si>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</si>
  <si>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</si>
  <si>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</si>
  <si>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</si>
  <si>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</si>
  <si>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</si>
  <si>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</si>
  <si>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</si>
  <si>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</si>
  <si>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</si>
  <si>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</si>
  <si>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</si>
  <si>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</si>
  <si>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</si>
  <si>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</si>
  <si>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</si>
  <si>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</si>
  <si>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</si>
  <si>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</si>
  <si>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</si>
  <si>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</si>
  <si>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</si>
  <si>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</si>
  <si>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</si>
  <si>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</si>
  <si>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</si>
  <si>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</si>
  <si>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</si>
  <si>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</si>
  <si>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</si>
  <si>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</si>
  <si>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</si>
  <si>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</si>
  <si>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</si>
  <si>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</si>
  <si>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</si>
  <si>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</si>
  <si>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</si>
  <si>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</si>
  <si>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</si>
  <si>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</si>
  <si>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</si>
  <si>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</si>
  <si>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</si>
  <si>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</si>
  <si>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</si>
  <si>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</si>
  <si>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</si>
  <si>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</si>
  <si>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</si>
  <si>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</si>
  <si>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</si>
  <si>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</si>
  <si>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</si>
  <si>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</si>
  <si>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</si>
  <si>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</si>
  <si>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</si>
  <si>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</si>
  <si>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</si>
  <si>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</si>
  <si>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</si>
  <si>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</si>
  <si>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</si>
  <si>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</si>
  <si>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</si>
  <si>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</si>
  <si>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</si>
  <si>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</si>
  <si>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</si>
  <si>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</si>
  <si>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</si>
  <si>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</si>
  <si>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</si>
  <si>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</si>
  <si>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</si>
  <si>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</si>
  <si>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</si>
  <si>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</si>
  <si>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</si>
  <si>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</si>
  <si>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</si>
  <si>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</si>
  <si>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</si>
  <si>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</si>
  <si>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</si>
  <si>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</si>
  <si>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</si>
  <si>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</si>
  <si>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</si>
  <si>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</si>
  <si>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</si>
  <si>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</si>
  <si>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</si>
  <si>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</si>
  <si>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</si>
  <si>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</si>
  <si>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</si>
  <si>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</si>
  <si>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</si>
  <si>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</si>
  <si>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</si>
  <si>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</si>
  <si>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</si>
  <si>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</si>
  <si>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</si>
  <si>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</si>
  <si>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</si>
  <si>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</si>
  <si>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</si>
  <si>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</si>
  <si>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</si>
  <si>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</si>
  <si>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</si>
  <si>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</si>
  <si>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</si>
  <si>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</si>
  <si>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</si>
  <si>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</si>
  <si>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</si>
  <si>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</si>
  <si>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</si>
  <si>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</si>
  <si>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</si>
  <si>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</si>
  <si>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</si>
  <si>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</si>
  <si>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</si>
  <si>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</si>
  <si>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</si>
  <si>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</si>
  <si>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</si>
  <si>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</si>
  <si>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</si>
  <si>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</si>
  <si>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</si>
  <si>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</si>
  <si>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</si>
  <si>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</si>
  <si>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</si>
  <si>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</si>
  <si>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</si>
  <si>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</si>
  <si>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</si>
  <si>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</si>
  <si>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</si>
  <si>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</si>
  <si>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</si>
  <si>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</si>
  <si>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</si>
  <si>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</si>
  <si>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</si>
  <si>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</si>
  <si>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</si>
  <si>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</si>
  <si>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</si>
  <si>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</si>
  <si>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</si>
  <si>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</si>
  <si>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</si>
  <si>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</si>
  <si>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</si>
  <si>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</si>
  <si>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</si>
  <si>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</si>
  <si>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</si>
  <si>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</si>
  <si>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</si>
  <si>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</si>
  <si>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</si>
  <si>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</si>
  <si>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</si>
  <si>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</si>
  <si>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</si>
  <si>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</si>
  <si>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</si>
  <si>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</si>
  <si>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</si>
  <si>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</si>
  <si>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</si>
  <si>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</si>
  <si>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</si>
  <si>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</si>
  <si>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</si>
  <si>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</si>
  <si>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</si>
  <si>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</si>
  <si>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</si>
  <si>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</si>
  <si>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</si>
  <si>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</si>
  <si>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</si>
  <si>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</si>
  <si>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</si>
  <si>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</si>
  <si>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</si>
  <si>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</si>
  <si>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</si>
  <si>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</si>
  <si>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</si>
  <si>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</si>
  <si>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</si>
  <si>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</si>
  <si>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</si>
  <si>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</si>
  <si>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</si>
  <si>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</si>
  <si>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</si>
  <si>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</si>
  <si>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</si>
  <si>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</si>
  <si>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</si>
  <si>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</si>
  <si>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</si>
  <si>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</si>
  <si>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</si>
  <si>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</si>
  <si>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</si>
  <si>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</si>
  <si>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</si>
  <si>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</si>
  <si>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</si>
  <si>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</si>
  <si>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</si>
  <si>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</si>
  <si>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</si>
  <si>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</si>
  <si>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</si>
  <si>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</si>
  <si>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</si>
  <si>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</si>
  <si>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</si>
  <si>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</si>
  <si>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</si>
  <si>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</si>
  <si>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</si>
  <si>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</si>
  <si>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</si>
  <si>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</si>
  <si>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</si>
  <si>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</si>
  <si>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</si>
  <si>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</si>
  <si>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</si>
  <si>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</si>
  <si>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</si>
  <si>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</si>
  <si>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</si>
  <si>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</si>
  <si>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</si>
  <si>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</si>
  <si>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</si>
  <si>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</si>
  <si>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</si>
  <si>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</si>
  <si>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</si>
  <si>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</si>
  <si>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</si>
  <si>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</si>
  <si>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</si>
  <si>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</si>
  <si>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</si>
  <si>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</si>
  <si>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</si>
  <si>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</si>
  <si>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</si>
  <si>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</si>
  <si>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</si>
  <si>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</si>
  <si>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</si>
  <si>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</si>
  <si>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</si>
  <si>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</si>
  <si>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</si>
  <si>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</si>
  <si>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</si>
  <si>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</si>
  <si>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</si>
  <si>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</si>
  <si>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</si>
  <si>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</si>
  <si>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</si>
  <si>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</si>
  <si>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</si>
  <si>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</si>
  <si>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</si>
  <si>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</si>
  <si>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</si>
  <si>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</si>
  <si>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</si>
  <si>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</si>
  <si>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</si>
  <si>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</si>
  <si>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</si>
  <si>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</si>
  <si>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</si>
  <si>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</si>
  <si>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</si>
  <si>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</si>
  <si>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</si>
  <si>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</si>
  <si>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</si>
  <si>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</si>
  <si>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</si>
  <si>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</si>
  <si>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</si>
  <si>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</si>
  <si>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</si>
  <si>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</si>
  <si>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</si>
  <si>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</si>
  <si>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</si>
  <si>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</si>
  <si>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</si>
  <si>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</si>
  <si>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</si>
  <si>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</si>
  <si>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</si>
  <si>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</si>
  <si>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</si>
  <si>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</si>
  <si>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</si>
  <si>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</si>
  <si>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</si>
  <si>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</si>
  <si>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</si>
  <si>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</si>
  <si>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</si>
  <si>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</si>
  <si>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</si>
  <si>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</si>
  <si>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</si>
  <si>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</si>
  <si>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</si>
  <si>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</si>
  <si>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</si>
  <si>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</si>
  <si>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</si>
  <si>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</si>
  <si>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</si>
  <si>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</si>
  <si>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</si>
  <si>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</si>
  <si>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</si>
  <si>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</si>
  <si>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</si>
  <si>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</si>
  <si>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</si>
  <si>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</si>
  <si>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</si>
  <si>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</si>
  <si>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</si>
  <si>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</si>
  <si>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</si>
  <si>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</si>
  <si>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</si>
  <si>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</si>
  <si>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</si>
  <si>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</si>
  <si>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</si>
  <si>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</si>
  <si>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</si>
  <si>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</si>
  <si>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</si>
  <si>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</si>
  <si>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</si>
  <si>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</si>
  <si>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</si>
  <si>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</si>
  <si>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</si>
  <si>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</si>
  <si>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</si>
  <si>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</si>
  <si>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</si>
  <si>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</si>
  <si>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</si>
  <si>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</si>
  <si>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</si>
  <si>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</si>
  <si>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</si>
  <si>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</si>
  <si>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</si>
  <si>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</si>
  <si>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</si>
  <si>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</si>
  <si>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</si>
  <si>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</si>
  <si>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</si>
  <si>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</si>
  <si>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</si>
  <si>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</si>
  <si>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</si>
  <si>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</si>
  <si>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</si>
  <si>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</si>
  <si>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</si>
  <si>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</si>
  <si>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</si>
  <si>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</si>
  <si>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</si>
  <si>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</si>
  <si>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</si>
  <si>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</si>
  <si>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</si>
  <si>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</si>
  <si>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</si>
  <si>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</si>
  <si>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</si>
  <si>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</si>
  <si>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</si>
  <si>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</si>
  <si>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</si>
  <si>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</si>
  <si>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</si>
  <si>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</si>
  <si>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</si>
  <si>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</si>
  <si>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</si>
  <si>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</si>
  <si>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</si>
  <si>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</si>
  <si>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</si>
  <si>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</si>
  <si>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</si>
  <si>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</si>
  <si>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</si>
  <si>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</si>
  <si>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</si>
  <si>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</si>
  <si>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</si>
  <si>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</si>
  <si>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</si>
  <si>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</si>
  <si>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</si>
  <si>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</si>
  <si>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</si>
  <si>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</si>
  <si>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</si>
  <si>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</si>
  <si>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</si>
  <si>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</si>
  <si>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</si>
  <si>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</si>
  <si>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</si>
  <si>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</si>
  <si>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</si>
  <si>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</si>
  <si>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</si>
  <si>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</si>
  <si>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</si>
  <si>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</si>
  <si>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</si>
  <si>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</si>
  <si>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</si>
  <si>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</si>
  <si>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</si>
  <si>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</si>
  <si>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</si>
  <si>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</si>
  <si>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</si>
  <si>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</si>
  <si>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</si>
  <si>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</si>
  <si>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</si>
  <si>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</si>
  <si>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</si>
  <si>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</si>
  <si>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</si>
  <si>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</si>
  <si>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</si>
  <si>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</si>
  <si>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</si>
  <si>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</si>
  <si>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</si>
  <si>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</si>
  <si>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</si>
  <si>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</si>
  <si>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</si>
  <si>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</si>
  <si>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</si>
  <si>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</si>
  <si>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</si>
  <si>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</si>
  <si>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</si>
  <si>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</si>
  <si>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</si>
  <si>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</si>
  <si>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</si>
  <si>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</si>
  <si>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</si>
  <si>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</si>
  <si>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</si>
  <si>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</si>
  <si>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</si>
  <si>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</si>
  <si>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</si>
  <si>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</si>
  <si>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</si>
  <si>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</si>
  <si>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</si>
  <si>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</si>
  <si>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</si>
  <si>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</si>
  <si>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</si>
  <si>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</si>
  <si>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</si>
  <si>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</si>
  <si>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</si>
  <si>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</si>
  <si>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</si>
  <si>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</si>
  <si>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</si>
  <si>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</si>
  <si>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</si>
  <si>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</si>
  <si>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</si>
  <si>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</si>
  <si>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</si>
  <si>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</si>
  <si>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</si>
  <si>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</si>
  <si>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</si>
  <si>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</si>
  <si>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</si>
  <si>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</si>
  <si>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</si>
  <si>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</si>
  <si>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</si>
  <si>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</si>
  <si>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</si>
  <si>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</si>
  <si>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</si>
  <si>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</si>
  <si>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</si>
  <si>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</si>
  <si>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</si>
  <si>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</si>
  <si>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</si>
  <si>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</si>
  <si>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</si>
  <si>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</si>
  <si>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</si>
  <si>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</si>
  <si>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</si>
  <si>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</si>
  <si>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</si>
  <si>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</si>
  <si>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</si>
  <si>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</si>
  <si>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</si>
  <si>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</si>
  <si>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</si>
  <si>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</si>
  <si>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</si>
  <si>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</si>
  <si>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</si>
  <si>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</si>
  <si>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</si>
  <si>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</si>
  <si>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</si>
  <si>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</si>
  <si>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</si>
  <si>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</si>
  <si>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</si>
  <si>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</si>
  <si>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</si>
  <si>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</si>
  <si>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</si>
  <si>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</si>
  <si>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</si>
  <si>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</si>
  <si>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</si>
  <si>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</si>
  <si>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</si>
  <si>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</si>
  <si>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</si>
  <si>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</si>
  <si>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</si>
  <si>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</si>
  <si>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</si>
  <si>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</si>
  <si>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</si>
  <si>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</si>
  <si>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</si>
  <si>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</si>
  <si>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</si>
  <si>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</si>
  <si>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</si>
  <si>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</si>
  <si>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</si>
  <si>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</si>
  <si>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</si>
  <si>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</si>
  <si>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</si>
  <si>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</si>
  <si>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</si>
  <si>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</si>
  <si>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</si>
  <si>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</si>
  <si>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</si>
  <si>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</si>
  <si>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</si>
  <si>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</si>
  <si>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</si>
  <si>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</si>
  <si>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</si>
  <si>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</si>
  <si>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</si>
  <si>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</si>
  <si>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</si>
  <si>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</si>
  <si>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</si>
  <si>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</si>
  <si>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</si>
  <si>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</si>
  <si>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</si>
  <si>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</si>
  <si>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</si>
  <si>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</si>
  <si>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</si>
  <si>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</si>
  <si>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</si>
  <si>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</si>
  <si>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</si>
  <si>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</si>
  <si>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</si>
  <si>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</si>
  <si>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</si>
  <si>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</si>
  <si>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</si>
  <si>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</si>
  <si>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</si>
  <si>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</si>
  <si>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</si>
  <si>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</si>
  <si>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</si>
  <si>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</si>
  <si>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</si>
  <si>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</si>
  <si>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</si>
  <si>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</si>
  <si>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</si>
  <si>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</si>
  <si>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</si>
  <si>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</si>
  <si>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</si>
  <si>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</si>
  <si>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</si>
  <si>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</si>
  <si>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</si>
  <si>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</si>
  <si>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</si>
  <si>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</si>
  <si>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</si>
  <si>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</si>
  <si>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</si>
  <si>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</si>
  <si>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</si>
  <si>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</si>
  <si>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</si>
  <si>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</si>
  <si>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</si>
  <si>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</si>
  <si>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</si>
  <si>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</si>
  <si>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</si>
  <si>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</si>
  <si>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</si>
  <si>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</si>
  <si>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</si>
  <si>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</si>
  <si>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</si>
  <si>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</si>
  <si>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</si>
  <si>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</si>
  <si>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</si>
  <si>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</si>
  <si>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</si>
  <si>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</si>
  <si>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</si>
  <si>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</si>
  <si>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</si>
  <si>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</si>
  <si>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</si>
  <si>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</si>
  <si>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</si>
  <si>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</si>
  <si>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</si>
  <si>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</si>
  <si>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</si>
  <si>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</si>
  <si>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</si>
  <si>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</si>
  <si>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</si>
  <si>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</si>
  <si>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</si>
  <si>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</si>
  <si>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</si>
  <si>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</si>
  <si>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</si>
  <si>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</si>
  <si>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</si>
  <si>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</si>
  <si>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</si>
  <si>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</si>
  <si>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</si>
  <si>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</si>
  <si>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</si>
  <si>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</si>
  <si>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</si>
  <si>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</si>
  <si>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</si>
  <si>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</si>
  <si>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</si>
  <si>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</si>
  <si>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</si>
  <si>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</si>
  <si>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</si>
  <si>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</si>
  <si>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</si>
  <si>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</si>
  <si>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</si>
  <si>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</si>
  <si>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</si>
  <si>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</si>
  <si>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</si>
  <si>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</si>
  <si>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</si>
  <si>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</si>
  <si>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</si>
  <si>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</si>
  <si>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</si>
  <si>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</si>
  <si>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</si>
  <si>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</si>
  <si>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</si>
  <si>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</si>
  <si>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</si>
  <si>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</si>
  <si>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</si>
  <si>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</si>
  <si>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</si>
  <si>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</si>
  <si>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</si>
  <si>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</si>
  <si>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</si>
  <si>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</si>
  <si>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</si>
  <si>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</si>
  <si>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</si>
  <si>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</si>
  <si>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</si>
  <si>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</si>
  <si>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</si>
  <si>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</si>
  <si>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</si>
  <si>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</si>
  <si>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</si>
  <si>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</si>
  <si>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</si>
  <si>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</si>
  <si>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</si>
  <si>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</si>
  <si>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</si>
  <si>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</si>
  <si>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</si>
  <si>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</si>
  <si>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</si>
  <si>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</si>
  <si>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</si>
  <si>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</si>
  <si>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</si>
  <si>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</si>
  <si>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</si>
  <si>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</si>
  <si>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</si>
  <si>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</si>
  <si>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</si>
  <si>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</si>
  <si>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</si>
  <si>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</si>
  <si>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</si>
  <si>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</si>
  <si>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</si>
  <si>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</si>
  <si>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</si>
  <si>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</si>
  <si>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</si>
  <si>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</si>
  <si>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</si>
  <si>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</si>
  <si>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</si>
  <si>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</si>
  <si>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</si>
  <si>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</si>
  <si>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</si>
  <si>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</si>
  <si>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</si>
  <si>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</si>
  <si>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</si>
  <si>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</si>
  <si>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</si>
  <si>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</si>
  <si>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</si>
  <si>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</si>
  <si>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</si>
  <si>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</si>
  <si>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</si>
  <si>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</si>
  <si>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</si>
  <si>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</si>
  <si>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</si>
  <si>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</si>
  <si>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</si>
  <si>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</si>
  <si>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</si>
  <si>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</si>
  <si>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</si>
  <si>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</si>
  <si>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</si>
  <si>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</si>
  <si>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</si>
  <si>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</si>
  <si>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</si>
  <si>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</si>
  <si>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</si>
  <si>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</si>
  <si>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</si>
  <si>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</si>
  <si>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</si>
  <si>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</si>
  <si>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</si>
  <si>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</si>
  <si>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</si>
  <si>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</si>
  <si>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</si>
  <si>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</si>
  <si>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</si>
  <si>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</si>
  <si>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</si>
  <si>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</si>
  <si>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</si>
  <si>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</si>
  <si>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</si>
  <si>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</si>
  <si>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</si>
  <si>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</si>
  <si>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</si>
  <si>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</si>
  <si>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</si>
  <si>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</si>
  <si>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</si>
  <si>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</si>
  <si>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</si>
  <si>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</si>
  <si>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</si>
  <si>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</si>
  <si>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</si>
  <si>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</si>
  <si>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</si>
  <si>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</si>
  <si>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</si>
  <si>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</si>
  <si>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</si>
  <si>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</si>
  <si>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</si>
  <si>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</si>
  <si>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</si>
  <si>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</si>
  <si>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</si>
  <si>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</si>
  <si>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</si>
  <si>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</si>
  <si>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</si>
  <si>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</si>
  <si>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</si>
  <si>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</si>
  <si>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</si>
  <si>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</si>
  <si>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</si>
  <si>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</si>
  <si>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</si>
  <si>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</si>
  <si>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</si>
  <si>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</si>
  <si>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</si>
  <si>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</si>
  <si>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</si>
  <si>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</si>
  <si>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</si>
  <si>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</si>
  <si>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</si>
  <si>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</si>
  <si>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</si>
  <si>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</si>
  <si>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</si>
  <si>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</si>
  <si>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</si>
  <si>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</si>
  <si>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</si>
  <si>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</si>
  <si>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</si>
  <si>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</si>
  <si>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</si>
  <si>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</si>
  <si>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</si>
  <si>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</si>
  <si>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</si>
  <si>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</si>
  <si>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</si>
  <si>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</si>
  <si>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</si>
  <si>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</si>
  <si>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</si>
  <si>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</si>
  <si>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</si>
  <si>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</si>
  <si>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</si>
  <si>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</si>
  <si>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</si>
  <si>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</si>
  <si>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</si>
  <si>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</si>
  <si>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</si>
  <si>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</si>
  <si>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</si>
  <si>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</si>
  <si>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</si>
  <si>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</si>
  <si>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</si>
  <si>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</si>
  <si>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</si>
  <si>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</si>
  <si>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</si>
  <si>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</si>
  <si>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</si>
  <si>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</si>
  <si>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</si>
  <si>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</si>
  <si>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</si>
  <si>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</si>
  <si>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</si>
  <si>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</si>
  <si>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</si>
  <si>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</si>
  <si>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</si>
  <si>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</si>
  <si>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</si>
  <si>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</si>
  <si>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</si>
  <si>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</si>
  <si>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</si>
  <si>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</si>
  <si>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</si>
  <si>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</si>
  <si>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</si>
  <si>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</si>
  <si>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</si>
  <si>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</si>
  <si>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</si>
  <si>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</si>
  <si>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</si>
  <si>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</si>
  <si>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</si>
  <si>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</si>
  <si>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</si>
  <si>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</si>
  <si>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</si>
  <si>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</si>
  <si>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</si>
  <si>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</si>
  <si>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</si>
  <si>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</si>
  <si>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</si>
  <si>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</si>
  <si>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</si>
  <si>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</si>
  <si>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</si>
  <si>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</si>
  <si>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</si>
  <si>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</si>
  <si>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</si>
  <si>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</si>
  <si>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</si>
  <si>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</si>
  <si>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</si>
  <si>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</si>
  <si>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</si>
  <si>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</si>
  <si>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</si>
  <si>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</si>
  <si>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</si>
  <si>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</si>
  <si>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</si>
  <si>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</si>
  <si>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</si>
  <si>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</si>
  <si>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</si>
  <si>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</si>
  <si>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</si>
  <si>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</si>
  <si>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</si>
  <si>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</si>
  <si>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</si>
  <si>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</si>
  <si>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</si>
  <si>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</si>
  <si>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</si>
  <si>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</si>
  <si>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</si>
  <si>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</si>
  <si>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</si>
  <si>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</si>
  <si>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</si>
  <si>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</si>
  <si>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</si>
  <si>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</si>
  <si>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</si>
  <si>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</si>
  <si>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</si>
  <si>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</si>
  <si>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</si>
  <si>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</si>
  <si>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</si>
  <si>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</si>
  <si>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</si>
  <si>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</si>
  <si>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</si>
  <si>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</si>
  <si>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</si>
  <si>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</si>
  <si>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</si>
  <si>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</si>
  <si>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</si>
  <si>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</si>
  <si>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</si>
  <si>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</si>
  <si>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</si>
  <si>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</si>
  <si>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</si>
  <si>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</si>
  <si>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</si>
  <si>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</si>
  <si>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</si>
  <si>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</si>
  <si>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</si>
  <si>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</si>
  <si>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</si>
  <si>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</si>
  <si>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</si>
  <si>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</si>
  <si>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</si>
  <si>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</si>
  <si>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</si>
  <si>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</si>
  <si>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</si>
  <si>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</si>
  <si>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</si>
  <si>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</si>
  <si>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</si>
  <si>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</si>
  <si>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</si>
  <si>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</si>
  <si>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</si>
  <si>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</si>
  <si>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</si>
  <si>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</si>
  <si>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</si>
  <si>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</si>
  <si>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</si>
  <si>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</si>
  <si>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</si>
  <si>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</si>
  <si>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</si>
  <si>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</si>
  <si>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</si>
  <si>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</si>
  <si>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</si>
  <si>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</si>
  <si>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</si>
  <si>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</si>
  <si>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</si>
  <si>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</si>
  <si>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</si>
  <si>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</si>
  <si>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</si>
  <si>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</si>
  <si>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</si>
  <si>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</si>
  <si>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</si>
  <si>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</si>
  <si>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</si>
  <si>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</si>
  <si>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</si>
  <si>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</si>
  <si>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</si>
  <si>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</si>
  <si>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</si>
  <si>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</si>
  <si>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</si>
  <si>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</si>
  <si>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</si>
  <si>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</si>
  <si>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</si>
  <si>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</si>
  <si>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</si>
  <si>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</si>
  <si>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</si>
  <si>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</si>
  <si>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</si>
  <si>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</si>
  <si>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</si>
  <si>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</si>
  <si>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</si>
  <si>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</si>
  <si>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</si>
  <si>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</si>
  <si>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</si>
  <si>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</si>
  <si>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</si>
  <si>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</si>
  <si>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</si>
  <si>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</si>
  <si>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</si>
  <si>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</si>
  <si>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</si>
  <si>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</si>
  <si>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</si>
  <si>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</si>
  <si>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</si>
  <si>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</si>
  <si>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</si>
  <si>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</si>
  <si>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</si>
  <si>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</si>
  <si>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</si>
  <si>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</si>
  <si>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</si>
  <si>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</si>
  <si>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</si>
  <si>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</si>
  <si>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</si>
  <si>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</si>
  <si>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</si>
  <si>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</si>
  <si>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</si>
  <si>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</si>
  <si>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</si>
  <si>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</si>
  <si>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</si>
  <si>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</si>
  <si>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</si>
  <si>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</si>
  <si>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</si>
  <si>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</si>
  <si>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</si>
  <si>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</si>
  <si>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</si>
  <si>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</si>
  <si>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</si>
  <si>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</si>
  <si>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</si>
  <si>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</si>
  <si>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</si>
  <si>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</si>
  <si>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</si>
  <si>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</si>
  <si>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</si>
  <si>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</si>
  <si>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</si>
  <si>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</si>
  <si>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</si>
  <si>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</si>
  <si>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</si>
  <si>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</si>
  <si>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</si>
  <si>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</si>
  <si>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</si>
  <si>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</si>
  <si>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</si>
  <si>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</si>
  <si>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</si>
  <si>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</si>
  <si>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</si>
  <si>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</si>
  <si>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</si>
  <si>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</si>
  <si>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</si>
  <si>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</si>
  <si>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</si>
  <si>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</si>
  <si>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</si>
  <si>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</si>
  <si>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</si>
  <si>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</si>
  <si>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</si>
  <si>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</si>
  <si>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</si>
  <si>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</si>
  <si>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</si>
  <si>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</si>
  <si>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</si>
  <si>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</si>
  <si>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</si>
  <si>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</si>
  <si>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</si>
  <si>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</si>
  <si>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</si>
  <si>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</si>
  <si>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</si>
  <si>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</si>
  <si>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</si>
  <si>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</si>
  <si>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</si>
  <si>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</si>
  <si>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</si>
  <si>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</si>
  <si>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</si>
  <si>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</si>
  <si>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</si>
  <si>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</si>
  <si>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</si>
  <si>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</si>
  <si>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</si>
  <si>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</si>
  <si>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</si>
  <si>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</si>
  <si>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</si>
  <si>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</si>
  <si>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</si>
  <si>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</si>
  <si>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</si>
  <si>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</si>
  <si>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</si>
  <si>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</si>
  <si>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</si>
  <si>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</si>
  <si>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</si>
  <si>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</si>
  <si>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</si>
  <si>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</si>
  <si>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</si>
  <si>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</si>
  <si>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</si>
  <si>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</si>
  <si>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</si>
  <si>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</si>
  <si>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</si>
  <si>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</si>
  <si>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</si>
  <si>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</si>
  <si>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</si>
  <si>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</si>
  <si>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</si>
  <si>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</si>
  <si>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</si>
  <si>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</si>
  <si>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</si>
  <si>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</si>
  <si>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</si>
  <si>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</si>
  <si>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</si>
  <si>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</si>
  <si>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</si>
  <si>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</si>
  <si>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</si>
  <si>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</si>
  <si>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</si>
  <si>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</si>
  <si>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</si>
  <si>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</si>
  <si>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</si>
  <si>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</si>
  <si>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</si>
  <si>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</si>
  <si>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</si>
  <si>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</si>
  <si>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</si>
  <si>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</si>
  <si>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</si>
  <si>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</si>
  <si>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</si>
  <si>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</si>
  <si>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</si>
  <si>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</si>
  <si>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</si>
  <si>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</si>
  <si>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</si>
  <si>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</si>
  <si>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</si>
  <si>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</si>
  <si>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</si>
  <si>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</si>
  <si>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</si>
  <si>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</si>
  <si>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</si>
  <si>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</si>
  <si>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</si>
  <si>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</si>
  <si>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</si>
  <si>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</si>
  <si>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</si>
  <si>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</si>
  <si>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</si>
  <si>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</si>
  <si>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</si>
  <si>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</si>
  <si>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</si>
  <si>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</si>
  <si>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</si>
  <si>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</si>
  <si>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</si>
  <si>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</si>
  <si>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</si>
  <si>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</si>
  <si>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</si>
  <si>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</si>
  <si>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</si>
  <si>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</si>
  <si>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</si>
  <si>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</si>
  <si>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</si>
  <si>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</si>
  <si>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</si>
  <si>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</si>
  <si>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</si>
  <si>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</si>
  <si>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</si>
  <si>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</si>
  <si>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</si>
  <si>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</si>
  <si>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</si>
  <si>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</si>
  <si>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</si>
  <si>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</si>
  <si>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</si>
  <si>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</si>
  <si>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</si>
  <si>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</si>
  <si>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</si>
  <si>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</si>
  <si>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</si>
  <si>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</si>
  <si>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</si>
  <si>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</si>
  <si>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</si>
  <si>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</si>
  <si>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</si>
  <si>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</si>
  <si>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</si>
  <si>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</si>
  <si>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</si>
  <si>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</si>
  <si>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</si>
  <si>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</si>
  <si>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</si>
  <si>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</si>
  <si>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</si>
  <si>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</si>
  <si>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</si>
  <si>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</si>
  <si>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</si>
  <si>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</si>
  <si>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</si>
  <si>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</si>
  <si>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</si>
  <si>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</si>
  <si>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</si>
  <si>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</si>
  <si>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</si>
  <si>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</si>
  <si>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</si>
  <si>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</si>
  <si>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</si>
  <si>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</si>
  <si>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</si>
  <si>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</si>
  <si>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</si>
  <si>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</si>
  <si>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</si>
  <si>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</si>
  <si>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</si>
  <si>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</si>
  <si>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</si>
  <si>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</si>
  <si>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</si>
  <si>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</si>
  <si>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</si>
  <si>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</si>
  <si>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</si>
  <si>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</si>
  <si>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</si>
  <si>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</si>
  <si>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</si>
  <si>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</si>
  <si>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</si>
  <si>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</si>
  <si>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</si>
  <si>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</si>
  <si>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</si>
  <si>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</si>
  <si>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</si>
  <si>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</si>
  <si>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</si>
  <si>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</si>
  <si>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</si>
  <si>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</si>
  <si>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</si>
  <si>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</si>
  <si>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</si>
  <si>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</si>
  <si>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</si>
  <si>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</si>
  <si>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</si>
  <si>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</si>
  <si>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</si>
  <si>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</si>
  <si>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</si>
  <si>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</si>
  <si>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</si>
  <si>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</si>
  <si>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</si>
  <si>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</si>
  <si>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</si>
  <si>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</si>
  <si>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</si>
  <si>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</si>
  <si>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</si>
  <si>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</si>
  <si>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</si>
  <si>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</si>
  <si>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</si>
  <si>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</si>
  <si>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</si>
  <si>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</si>
  <si>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</si>
  <si>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</si>
  <si>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</si>
  <si>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</si>
  <si>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</si>
  <si>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</si>
  <si>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</si>
  <si>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</si>
  <si>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</si>
  <si>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</si>
  <si>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</si>
  <si>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</si>
  <si>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</si>
  <si>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</si>
  <si>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</si>
  <si>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</si>
  <si>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</si>
  <si>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</si>
  <si>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</si>
  <si>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</si>
  <si>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</si>
  <si>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</si>
  <si>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</si>
  <si>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</si>
  <si>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</si>
  <si>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</si>
  <si>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</si>
  <si>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</si>
  <si>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</si>
  <si>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</si>
  <si>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</si>
  <si>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</si>
  <si>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</si>
  <si>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</si>
  <si>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</si>
  <si>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</si>
  <si>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</si>
  <si>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</si>
  <si>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</si>
  <si>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</si>
  <si>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</si>
  <si>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</si>
  <si>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</si>
  <si>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</si>
  <si>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</si>
  <si>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</si>
  <si>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</si>
  <si>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</si>
  <si>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</si>
  <si>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</si>
  <si>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</si>
  <si>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</si>
  <si>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</si>
  <si>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</si>
  <si>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</si>
  <si>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</si>
  <si>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</si>
  <si>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</si>
  <si>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</si>
  <si>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</si>
  <si>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</si>
  <si>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</si>
  <si>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</si>
  <si>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</si>
  <si>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</si>
  <si>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</si>
  <si>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</si>
  <si>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</si>
  <si>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</si>
  <si>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</si>
  <si>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</si>
  <si>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</si>
  <si>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</si>
  <si>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</si>
  <si>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</si>
  <si>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</si>
  <si>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</si>
  <si>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</si>
  <si>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</si>
  <si>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</si>
  <si>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</si>
  <si>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</si>
  <si>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</si>
  <si>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</si>
  <si>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</si>
  <si>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</si>
  <si>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</si>
  <si>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</si>
  <si>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</si>
  <si>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</si>
  <si>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</si>
  <si>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</si>
  <si>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</si>
  <si>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</si>
  <si>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</si>
  <si>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</si>
  <si>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</si>
  <si>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</si>
  <si>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</si>
  <si>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</si>
  <si>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</si>
  <si>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</si>
  <si>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</si>
  <si>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</si>
  <si>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</si>
  <si>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</si>
  <si>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</si>
  <si>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</si>
  <si>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</si>
  <si>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</si>
  <si>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</si>
  <si>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</si>
  <si>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</si>
  <si>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</si>
  <si>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</si>
  <si>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</si>
  <si>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</si>
  <si>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</si>
  <si>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</si>
  <si>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</si>
  <si>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</si>
  <si>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</si>
  <si>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</si>
  <si>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</si>
  <si>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</si>
  <si>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</si>
  <si>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</si>
  <si>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</si>
  <si>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</si>
  <si>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</si>
  <si>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</si>
  <si>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</si>
  <si>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</si>
  <si>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</si>
  <si>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</si>
  <si>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</si>
  <si>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</si>
  <si>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</si>
  <si>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</si>
  <si>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</si>
  <si>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</si>
  <si>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</si>
  <si>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</si>
  <si>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</si>
  <si>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</si>
  <si>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</si>
  <si>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</si>
  <si>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</si>
  <si>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</si>
  <si>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</si>
  <si>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</si>
  <si>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</si>
  <si>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</si>
  <si>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</si>
  <si>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</si>
  <si>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</si>
  <si>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</si>
  <si>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</si>
  <si>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</si>
  <si>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</si>
  <si>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</si>
  <si>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</si>
  <si>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</si>
  <si>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</si>
  <si>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</si>
  <si>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</si>
  <si>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</si>
  <si>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</si>
  <si>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</si>
  <si>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</si>
  <si>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</si>
  <si>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</si>
  <si>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</si>
  <si>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</si>
  <si>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</si>
  <si>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</si>
  <si>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</si>
  <si>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</si>
  <si>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</si>
  <si>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</si>
  <si>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</si>
  <si>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</si>
  <si>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</si>
  <si>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</si>
  <si>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</si>
  <si>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</si>
  <si>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</si>
  <si>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</si>
  <si>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</si>
  <si>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</si>
  <si>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</si>
  <si>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</si>
  <si>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</si>
  <si>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</si>
  <si>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</si>
  <si>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</si>
  <si>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</si>
  <si>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</si>
  <si>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</si>
  <si>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</si>
  <si>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</si>
  <si>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</si>
  <si>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</si>
  <si>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</si>
  <si>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</si>
  <si>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</si>
  <si>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</si>
  <si>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</si>
  <si>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</si>
  <si>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</si>
  <si>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</si>
  <si>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</si>
  <si>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</si>
  <si>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</si>
  <si>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</si>
  <si>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</si>
  <si>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</si>
  <si>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</si>
  <si>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</si>
  <si>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</si>
  <si>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</si>
  <si>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</si>
  <si>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</si>
  <si>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</si>
  <si>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</si>
  <si>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</si>
  <si>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</si>
  <si>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</si>
  <si>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</si>
  <si>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</si>
  <si>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</si>
  <si>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</si>
  <si>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</si>
  <si>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</si>
  <si>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</si>
  <si>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</si>
  <si>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</si>
  <si>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</si>
  <si>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</si>
  <si>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</si>
  <si>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</si>
  <si>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</si>
  <si>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</si>
  <si>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</si>
  <si>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</si>
  <si>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</si>
  <si>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</si>
  <si>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</si>
  <si>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</si>
  <si>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</si>
  <si>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</si>
  <si>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</si>
  <si>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</si>
  <si>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</si>
  <si>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</si>
  <si>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</si>
  <si>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</si>
  <si>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</si>
  <si>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</si>
  <si>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</si>
  <si>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</si>
  <si>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</si>
  <si>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</si>
  <si>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</si>
  <si>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</si>
  <si>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</si>
  <si>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</si>
  <si>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</si>
  <si>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</si>
  <si>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</si>
  <si>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</si>
  <si>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</si>
  <si>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</si>
  <si>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</si>
  <si>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</si>
  <si>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</si>
  <si>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</si>
  <si>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</si>
  <si>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</si>
  <si>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</si>
  <si>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</si>
  <si>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</si>
  <si>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</si>
  <si>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</si>
  <si>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</si>
  <si>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</si>
  <si>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</si>
  <si>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</si>
  <si>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</si>
  <si>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</si>
  <si>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</si>
  <si>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</si>
  <si>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</si>
  <si>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</si>
  <si>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</si>
  <si>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</si>
  <si>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</si>
  <si>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</si>
  <si>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</si>
  <si>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</si>
  <si>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</si>
  <si>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</si>
  <si>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</si>
  <si>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</si>
  <si>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</si>
  <si>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</si>
  <si>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</si>
  <si>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</si>
  <si>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</si>
  <si>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</si>
  <si>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</si>
  <si>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</si>
  <si>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</si>
  <si>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</si>
  <si>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</si>
  <si>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</si>
  <si>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</si>
  <si>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</si>
  <si>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</si>
  <si>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</si>
  <si>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</si>
  <si>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</si>
  <si>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</si>
  <si>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</si>
  <si>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</si>
  <si>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</si>
  <si>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</si>
  <si>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</si>
  <si>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</si>
  <si>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</si>
  <si>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</si>
  <si>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</si>
  <si>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</si>
  <si>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</si>
  <si>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</si>
  <si>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</si>
  <si>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</si>
  <si>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</si>
  <si>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</si>
  <si>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</si>
  <si>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</si>
  <si>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</si>
  <si>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</si>
  <si>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</si>
  <si>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</si>
  <si>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</si>
  <si>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</si>
  <si>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</si>
  <si>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</si>
  <si>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</si>
  <si>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</si>
  <si>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</si>
  <si>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</si>
  <si>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</si>
  <si>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</si>
  <si>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</si>
  <si>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</si>
  <si>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</si>
  <si>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</si>
  <si>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</si>
  <si>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</si>
  <si>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</si>
  <si>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</si>
  <si>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</si>
  <si>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</si>
  <si>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</si>
  <si>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</si>
  <si>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</si>
  <si>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</si>
  <si>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</si>
  <si>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</si>
  <si>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</si>
  <si>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</si>
  <si>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</si>
  <si>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</si>
  <si>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</si>
  <si>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</si>
  <si>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</si>
  <si>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</si>
  <si>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</si>
  <si>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</si>
  <si>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</si>
  <si>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</si>
  <si>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</si>
  <si>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</si>
  <si>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</si>
  <si>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</si>
  <si>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</si>
  <si>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</si>
  <si>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</si>
  <si>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</si>
  <si>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</si>
  <si>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</si>
  <si>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</si>
  <si>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</si>
  <si>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</si>
  <si>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</si>
  <si>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</si>
  <si>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</si>
  <si>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</si>
  <si>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</si>
  <si>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</si>
  <si>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</si>
  <si>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</si>
  <si>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</si>
  <si>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</si>
  <si>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</si>
  <si>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</si>
  <si>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</si>
  <si>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</si>
  <si>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</si>
  <si>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</si>
  <si>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</si>
  <si>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</si>
  <si>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</si>
  <si>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</si>
  <si>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</si>
  <si>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</si>
  <si>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</si>
  <si>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</si>
  <si>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</si>
  <si>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</si>
  <si>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</si>
  <si>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</si>
  <si>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</si>
  <si>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</si>
  <si>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</si>
  <si>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</si>
  <si>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</si>
  <si>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</si>
  <si>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</si>
  <si>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</si>
  <si>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</si>
  <si>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</si>
  <si>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</si>
  <si>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</si>
  <si>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</si>
  <si>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</si>
  <si>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</si>
  <si>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</si>
  <si>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</si>
  <si>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</si>
  <si>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</si>
  <si>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</si>
  <si>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</si>
  <si>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</si>
  <si>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</si>
  <si>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</si>
  <si>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</si>
  <si>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</si>
  <si>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</si>
  <si>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</si>
  <si>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</si>
  <si>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</si>
  <si>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</si>
  <si>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</si>
  <si>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</si>
  <si>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</si>
  <si>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</si>
  <si>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</si>
  <si>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</si>
  <si>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</si>
  <si>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</si>
  <si>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</si>
  <si>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</si>
  <si>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</si>
  <si>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</si>
  <si>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</si>
  <si>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</si>
  <si>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</si>
  <si>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</si>
  <si>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</si>
  <si>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</si>
  <si>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</si>
  <si>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</si>
  <si>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</si>
  <si>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</si>
  <si>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</si>
  <si>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</si>
  <si>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</si>
  <si>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</si>
  <si>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</si>
  <si>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</si>
  <si>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</si>
  <si>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</si>
  <si>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</si>
  <si>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</si>
  <si>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</si>
  <si>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</si>
  <si>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</si>
  <si>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</si>
  <si>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</si>
  <si>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</si>
  <si>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</si>
  <si>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</si>
  <si>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</si>
  <si>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</si>
  <si>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</si>
  <si>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</si>
  <si>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</si>
  <si>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</si>
  <si>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</si>
  <si>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</si>
  <si>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</si>
  <si>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</si>
  <si>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</si>
  <si>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</si>
  <si>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</si>
  <si>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</si>
  <si>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</si>
  <si>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</si>
  <si>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</si>
  <si>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</si>
  <si>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</si>
  <si>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</si>
  <si>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</si>
  <si>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</si>
  <si>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</si>
  <si>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</si>
  <si>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</si>
  <si>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</si>
  <si>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</si>
  <si>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</si>
  <si>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</si>
  <si>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</si>
  <si>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</si>
  <si>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</si>
  <si>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</si>
  <si>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</si>
  <si>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</si>
  <si>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</si>
  <si>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</si>
  <si>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</si>
  <si>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</si>
  <si>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</si>
  <si>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</si>
  <si>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</si>
  <si>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</si>
  <si>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</si>
  <si>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</si>
  <si>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</si>
  <si>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</si>
  <si>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</si>
  <si>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</si>
  <si>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</si>
  <si>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</si>
  <si>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</si>
  <si>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</si>
  <si>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</si>
  <si>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</si>
  <si>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</si>
  <si>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</si>
  <si>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</si>
  <si>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</si>
  <si>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</si>
  <si>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</si>
  <si>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</si>
  <si>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</si>
  <si>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</si>
  <si>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</si>
  <si>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</si>
  <si>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</si>
  <si>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</si>
  <si>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</si>
  <si>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</si>
  <si>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</si>
  <si>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</si>
  <si>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</si>
  <si>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</si>
  <si>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</si>
  <si>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</si>
  <si>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</si>
  <si>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</si>
  <si>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</si>
  <si>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</si>
  <si>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</si>
  <si>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</si>
  <si>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</si>
  <si>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</si>
  <si>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</si>
  <si>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</si>
  <si>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</si>
  <si>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</si>
  <si>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</si>
  <si>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</si>
  <si>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</si>
  <si>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</si>
  <si>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</si>
  <si>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</si>
  <si>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</si>
  <si>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</si>
  <si>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</si>
  <si>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</si>
  <si>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</si>
  <si>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</si>
  <si>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</si>
  <si>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</si>
  <si>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</si>
  <si>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</si>
  <si>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</si>
  <si>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</si>
  <si>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</si>
  <si>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</si>
  <si>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</si>
  <si>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</si>
  <si>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</si>
  <si>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</si>
  <si>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</si>
  <si>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</si>
  <si>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</si>
  <si>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</si>
  <si>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</si>
  <si>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</si>
  <si>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</si>
  <si>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</si>
  <si>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</si>
  <si>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</si>
  <si>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</si>
  <si>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</si>
  <si>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</si>
  <si>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</si>
  <si>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</si>
  <si>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</si>
  <si>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</si>
  <si>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</si>
  <si>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</si>
  <si>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</si>
  <si>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</si>
  <si>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</si>
  <si>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</si>
  <si>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</si>
  <si>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</si>
  <si>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</si>
  <si>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</si>
  <si>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</si>
  <si>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</si>
  <si>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</si>
  <si>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</si>
  <si>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</si>
  <si>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</si>
  <si>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</si>
  <si>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</si>
  <si>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</si>
  <si>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</si>
  <si>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</si>
  <si>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</si>
  <si>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</si>
  <si>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</si>
  <si>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</si>
  <si>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</si>
  <si>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</si>
  <si>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</si>
  <si>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</si>
  <si>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</si>
  <si>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</si>
  <si>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</si>
  <si>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</si>
  <si>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</si>
  <si>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</si>
  <si>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</si>
  <si>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</si>
  <si>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</si>
  <si>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</si>
  <si>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</si>
  <si>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</si>
  <si>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</si>
  <si>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</si>
  <si>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</si>
  <si>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</si>
  <si>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</si>
  <si>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</si>
  <si>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</si>
  <si>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</si>
  <si>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</si>
  <si>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</si>
  <si>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</si>
  <si>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</si>
  <si>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</si>
  <si>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</si>
  <si>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</si>
  <si>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</si>
  <si>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</si>
  <si>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</si>
  <si>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</si>
  <si>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</si>
  <si>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</si>
  <si>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</si>
  <si>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</si>
  <si>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</si>
  <si>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</si>
  <si>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</si>
  <si>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</si>
  <si>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</si>
  <si>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</si>
  <si>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</si>
  <si>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</si>
  <si>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</si>
  <si>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</si>
  <si>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</si>
  <si>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</si>
  <si>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</si>
  <si>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</si>
  <si>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</si>
  <si>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</si>
  <si>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</si>
  <si>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</si>
  <si>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</si>
  <si>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</si>
  <si>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</si>
  <si>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</si>
  <si>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</si>
  <si>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</si>
  <si>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</si>
  <si>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</si>
  <si>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</si>
  <si>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</si>
  <si>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</si>
  <si>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</si>
  <si>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</si>
  <si>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</si>
  <si>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</si>
  <si>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</si>
  <si>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</si>
  <si>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</si>
  <si>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</si>
  <si>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</si>
  <si>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</si>
  <si>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</si>
  <si>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</si>
  <si>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</si>
  <si>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</si>
  <si>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</si>
  <si>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</si>
  <si>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</si>
  <si>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</si>
  <si>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</si>
  <si>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</si>
  <si>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</si>
  <si>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</si>
  <si>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</si>
  <si>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</si>
  <si>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</si>
  <si>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</si>
  <si>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</si>
  <si>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</si>
  <si>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</si>
  <si>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</si>
  <si>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</si>
  <si>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</si>
  <si>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</si>
  <si>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</si>
  <si>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</si>
  <si>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</si>
  <si>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</si>
  <si>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</si>
  <si>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</si>
  <si>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</si>
  <si>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</si>
  <si>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</si>
  <si>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</si>
  <si>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</si>
  <si>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</si>
  <si>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</si>
  <si>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</si>
  <si>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</si>
  <si>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</si>
  <si>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</si>
  <si>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</si>
  <si>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</si>
  <si>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</si>
  <si>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</si>
  <si>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</si>
  <si>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</si>
  <si>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</si>
  <si>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</si>
  <si>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</si>
  <si>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</si>
  <si>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</si>
  <si>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</si>
  <si>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</si>
  <si>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</si>
  <si>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</si>
  <si>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</si>
  <si>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</si>
  <si>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</si>
  <si>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</si>
  <si>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</si>
  <si>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</si>
  <si>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</si>
  <si>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</si>
  <si>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</si>
  <si>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</si>
  <si>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</si>
  <si>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</si>
  <si>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</si>
  <si>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</si>
  <si>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</si>
  <si>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</si>
  <si>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</si>
  <si>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</si>
  <si>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</si>
  <si>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</si>
  <si>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</si>
  <si>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</si>
  <si>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</si>
  <si>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</si>
  <si>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</si>
  <si>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</si>
  <si>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</si>
  <si>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</si>
  <si>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</si>
  <si>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</si>
  <si>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</si>
  <si>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</si>
  <si>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</si>
  <si>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</si>
  <si>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</si>
  <si>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</si>
  <si>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</si>
  <si>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</si>
  <si>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</si>
  <si>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</si>
  <si>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</si>
  <si>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</si>
  <si>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</si>
  <si>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</si>
  <si>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</si>
  <si>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</si>
  <si>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</si>
  <si>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</si>
  <si>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</si>
  <si>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</si>
  <si>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</si>
  <si>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</si>
  <si>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</si>
  <si>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</si>
  <si>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</si>
  <si>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</si>
  <si>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</si>
  <si>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</si>
  <si>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</si>
  <si>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</si>
  <si>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</si>
  <si>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</si>
  <si>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</si>
  <si>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</si>
  <si>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</si>
  <si>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</si>
  <si>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</si>
  <si>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</si>
  <si>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</si>
  <si>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</si>
  <si>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</si>
  <si>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</si>
  <si>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</si>
  <si>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</si>
  <si>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</si>
  <si>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</si>
  <si>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</si>
  <si>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</si>
  <si>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</si>
  <si>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</si>
  <si>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</si>
  <si>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</si>
  <si>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</si>
  <si>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</si>
  <si>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</si>
  <si>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</si>
  <si>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</si>
  <si>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</si>
  <si>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</si>
  <si>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</si>
  <si>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</si>
  <si>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</si>
  <si>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</si>
  <si>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</si>
  <si>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</si>
  <si>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</si>
  <si>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</si>
  <si>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</si>
  <si>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</si>
  <si>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</si>
  <si>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</si>
  <si>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</si>
  <si>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</si>
  <si>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</si>
  <si>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</si>
  <si>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</si>
  <si>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</si>
  <si>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</si>
  <si>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</si>
  <si>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</si>
  <si>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</si>
  <si>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</si>
  <si>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</si>
  <si>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</si>
  <si>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</si>
  <si>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</si>
  <si>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</si>
  <si>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</si>
  <si>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</si>
  <si>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</si>
  <si>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</si>
  <si>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</si>
  <si>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</si>
  <si>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</si>
  <si>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</si>
  <si>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</si>
  <si>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</si>
  <si>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</si>
  <si>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</si>
  <si>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</si>
  <si>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</si>
  <si>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</si>
  <si>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</si>
  <si>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</si>
  <si>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</si>
  <si>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</si>
  <si>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</si>
  <si>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</si>
  <si>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</si>
  <si>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</si>
  <si>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</si>
  <si>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</si>
  <si>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</si>
  <si>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</si>
  <si>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</si>
  <si>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</si>
  <si>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</si>
  <si>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</si>
  <si>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</si>
  <si>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</si>
  <si>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</si>
  <si>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</si>
  <si>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</si>
  <si>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</si>
  <si>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</si>
  <si>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</si>
  <si>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</si>
  <si>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</si>
  <si>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</si>
  <si>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</si>
  <si>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</si>
  <si>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</si>
  <si>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</si>
  <si>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</si>
  <si>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</si>
  <si>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</si>
  <si>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</si>
  <si>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</si>
  <si>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</si>
  <si>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</si>
  <si>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</si>
  <si>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</si>
  <si>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</si>
  <si>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</si>
  <si>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</si>
  <si>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</si>
  <si>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</si>
  <si>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</si>
  <si>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</si>
  <si>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</si>
  <si>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</si>
  <si>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</si>
  <si>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</si>
  <si>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</si>
  <si>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</si>
  <si>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</si>
  <si>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</si>
  <si>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</si>
  <si>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</si>
  <si>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</si>
  <si>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</si>
  <si>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</si>
  <si>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</si>
  <si>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</si>
  <si>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</si>
  <si>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</si>
  <si>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</si>
  <si>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</si>
  <si>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</si>
  <si>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</si>
  <si>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</si>
  <si>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</si>
  <si>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</si>
  <si>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</si>
  <si>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</si>
  <si>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</si>
  <si>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</si>
  <si>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</si>
  <si>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</si>
  <si>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</si>
  <si>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</si>
  <si>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</si>
  <si>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</si>
  <si>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</si>
  <si>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</si>
  <si>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</si>
  <si>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</si>
  <si>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</si>
  <si>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</si>
  <si>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</si>
  <si>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</si>
  <si>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</si>
  <si>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</si>
  <si>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</si>
  <si>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</si>
  <si>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</si>
  <si>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</si>
  <si>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</si>
  <si>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</si>
  <si>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</si>
  <si>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</si>
  <si>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</si>
  <si>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</si>
  <si>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</si>
  <si>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</si>
  <si>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</si>
  <si>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</si>
  <si>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</si>
  <si>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</si>
  <si>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</si>
  <si>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</si>
  <si>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</si>
  <si>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</si>
  <si>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</si>
  <si>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</si>
  <si>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</si>
  <si>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</si>
  <si>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</si>
  <si>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</si>
  <si>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</si>
  <si>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</si>
  <si>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</si>
  <si>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</si>
  <si>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</si>
  <si>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</si>
  <si>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</si>
  <si>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</si>
  <si>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</si>
  <si>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</si>
  <si>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</si>
  <si>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</si>
  <si>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</si>
  <si>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</si>
  <si>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</si>
  <si>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</si>
  <si>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</si>
  <si>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</si>
  <si>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</si>
  <si>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</si>
  <si>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</si>
  <si>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</si>
  <si>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</si>
  <si>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</si>
  <si>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</si>
  <si>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</si>
  <si>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</si>
  <si>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</si>
  <si>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</si>
  <si>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</si>
  <si>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</si>
  <si>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</si>
  <si>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</si>
  <si>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</si>
  <si>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</si>
  <si>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</si>
  <si>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</si>
  <si>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</si>
  <si>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</si>
  <si>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</si>
  <si>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</si>
  <si>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</si>
  <si>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</si>
  <si>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</si>
  <si>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</si>
  <si>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</si>
  <si>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</si>
  <si>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</si>
  <si>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</si>
  <si>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</si>
  <si>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</si>
  <si>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</si>
  <si>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</si>
  <si>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</si>
  <si>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</si>
  <si>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</si>
  <si>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</si>
  <si>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</si>
  <si>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</si>
  <si>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</si>
  <si>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</si>
  <si>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</si>
  <si>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</si>
  <si>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</si>
  <si>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</si>
  <si>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</si>
  <si>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</si>
  <si>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</si>
  <si>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</si>
  <si>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</si>
  <si>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</si>
  <si>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</si>
  <si>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</si>
  <si>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</si>
  <si>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</si>
  <si>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</si>
  <si>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</si>
  <si>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</si>
  <si>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</si>
  <si>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</si>
  <si>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</si>
  <si>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</si>
  <si>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</si>
  <si>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</si>
  <si>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</si>
  <si>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</si>
  <si>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</si>
  <si>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</si>
  <si>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</si>
  <si>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</si>
  <si>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</si>
  <si>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</si>
  <si>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</si>
  <si>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</si>
  <si>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</si>
  <si>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</si>
  <si>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</si>
  <si>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</si>
  <si>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</si>
  <si>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</si>
  <si>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</si>
  <si>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</si>
  <si>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</si>
  <si>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</si>
  <si>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</si>
  <si>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</si>
  <si>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</si>
  <si>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</si>
  <si>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</si>
  <si>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</si>
  <si>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</si>
  <si>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</si>
  <si>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</si>
  <si>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</si>
  <si>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</si>
  <si>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</si>
  <si>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</si>
  <si>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</si>
  <si>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</si>
  <si>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</si>
  <si>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</si>
  <si>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</si>
  <si>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</si>
  <si>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</si>
  <si>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</si>
  <si>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</si>
  <si>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</si>
  <si>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</si>
  <si>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</si>
  <si>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</si>
  <si>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</si>
  <si>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</si>
  <si>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</si>
  <si>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</si>
  <si>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</si>
  <si>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</si>
  <si>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</si>
  <si>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</si>
  <si>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</si>
  <si>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</si>
  <si>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</si>
  <si>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</si>
  <si>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</si>
  <si>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</si>
  <si>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</si>
  <si>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</si>
  <si>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</si>
  <si>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</si>
  <si>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</si>
  <si>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</si>
  <si>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</si>
  <si>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</si>
  <si>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</si>
  <si>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</si>
  <si>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</si>
  <si>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</si>
  <si>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</si>
  <si>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</si>
  <si>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</si>
  <si>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</si>
  <si>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</si>
  <si>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</si>
  <si>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</si>
  <si>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</si>
  <si>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</si>
  <si>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</si>
  <si>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</si>
  <si>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</si>
  <si>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</si>
  <si>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</si>
  <si>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</si>
  <si>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</si>
  <si>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</si>
  <si>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</si>
  <si>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</si>
  <si>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</si>
  <si>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</si>
  <si>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</si>
  <si>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</si>
  <si>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</si>
  <si>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</si>
  <si>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</si>
  <si>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</si>
  <si>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</si>
  <si>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</si>
  <si>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</si>
  <si>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</si>
  <si>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</si>
  <si>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</si>
  <si>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</si>
  <si>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</si>
  <si>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</si>
  <si>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</si>
  <si>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</si>
  <si>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</si>
  <si>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</si>
  <si>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</si>
  <si>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</si>
  <si>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</si>
  <si>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</si>
  <si>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</si>
  <si>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</si>
  <si>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</si>
  <si>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</si>
  <si>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</si>
  <si>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</si>
  <si>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</si>
  <si>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</si>
  <si>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</si>
  <si>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</si>
  <si>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</si>
  <si>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</si>
  <si>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</si>
  <si>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</si>
  <si>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</si>
  <si>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</si>
  <si>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</si>
  <si>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</si>
  <si>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</si>
  <si>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</si>
  <si>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</si>
  <si>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</si>
  <si>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</si>
  <si>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</si>
  <si>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</si>
  <si>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</si>
  <si>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</si>
  <si>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</si>
  <si>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</si>
  <si>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</si>
  <si>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</si>
  <si>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</si>
  <si>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</si>
  <si>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</si>
  <si>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</si>
  <si>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</si>
  <si>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</si>
  <si>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</si>
  <si>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</si>
  <si>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</si>
  <si>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</si>
  <si>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</si>
  <si>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</si>
  <si>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</si>
  <si>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</si>
  <si>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</si>
  <si>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</si>
  <si>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</si>
  <si>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</si>
  <si>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</si>
  <si>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</si>
  <si>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</si>
  <si>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</si>
  <si>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</si>
  <si>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</si>
  <si>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</si>
  <si>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</si>
  <si>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</si>
  <si>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</si>
  <si>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</si>
  <si>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</si>
  <si>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</si>
  <si>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</si>
  <si>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</si>
  <si>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</si>
  <si>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</si>
  <si>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</si>
  <si>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</si>
  <si>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</si>
  <si>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</si>
  <si>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</si>
  <si>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</si>
  <si>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</si>
  <si>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</si>
  <si>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</si>
  <si>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</si>
  <si>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</si>
  <si>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</si>
  <si>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</si>
  <si>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</si>
  <si>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</si>
  <si>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</si>
  <si>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</si>
  <si>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</si>
  <si>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</si>
  <si>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</si>
  <si>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</si>
  <si>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</si>
  <si>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</si>
  <si>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</si>
  <si>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</si>
  <si>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</si>
  <si>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</si>
  <si>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</si>
  <si>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</si>
  <si>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</si>
  <si>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</si>
  <si>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</si>
  <si>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</si>
  <si>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</si>
  <si>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</si>
  <si>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</si>
  <si>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</si>
  <si>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</si>
  <si>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</si>
  <si>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</si>
  <si>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</si>
  <si>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</si>
  <si>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</si>
  <si>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</si>
  <si>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</si>
  <si>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</si>
  <si>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</si>
  <si>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</si>
  <si>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</si>
  <si>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</si>
  <si>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</si>
  <si>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</si>
  <si>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</si>
  <si>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</si>
  <si>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</si>
  <si>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</si>
  <si>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</si>
  <si>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</si>
  <si>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</si>
  <si>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</si>
  <si>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</si>
  <si>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</si>
  <si>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</si>
  <si>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</si>
  <si>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</si>
  <si>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</si>
  <si>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</si>
  <si>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</si>
  <si>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</si>
  <si>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</si>
  <si>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</si>
  <si>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</si>
  <si>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</si>
  <si>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</si>
  <si>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</si>
  <si>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</si>
  <si>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</si>
  <si>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</si>
  <si>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</si>
  <si>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</si>
  <si>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</si>
  <si>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</si>
  <si>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</si>
  <si>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</si>
  <si>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</si>
  <si>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</si>
  <si>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</si>
  <si>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</si>
  <si>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</si>
  <si>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</si>
  <si>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</si>
  <si>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</si>
  <si>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</si>
  <si>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</si>
  <si>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</si>
  <si>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</si>
  <si>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</si>
  <si>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</si>
  <si>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</si>
  <si>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</si>
  <si>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</si>
  <si>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</si>
  <si>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</si>
  <si>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</si>
  <si>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</si>
  <si>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</si>
  <si>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</si>
  <si>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</si>
  <si>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</si>
  <si>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</si>
  <si>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</si>
  <si>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</si>
  <si>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</si>
  <si>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</si>
  <si>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</si>
  <si>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</si>
  <si>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</si>
  <si>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</si>
  <si>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</si>
  <si>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</si>
  <si>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</si>
  <si>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</si>
  <si>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</si>
  <si>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</si>
  <si>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</si>
  <si>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</si>
  <si>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</si>
  <si>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</si>
  <si>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</si>
  <si>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</si>
  <si>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</si>
  <si>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</si>
  <si>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</si>
  <si>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</si>
  <si>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</si>
  <si>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</si>
  <si>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</si>
  <si>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</si>
  <si>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</si>
  <si>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</si>
  <si>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</si>
  <si>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</si>
  <si>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</si>
  <si>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</si>
  <si>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</si>
  <si>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</si>
  <si>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</si>
  <si>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</si>
  <si>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</si>
  <si>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</si>
  <si>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</si>
  <si>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</si>
  <si>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</si>
  <si>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</si>
  <si>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</si>
  <si>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</si>
  <si>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</si>
  <si>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</si>
  <si>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</si>
  <si>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</si>
  <si>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</si>
  <si>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</si>
  <si>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</si>
  <si>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</si>
  <si>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</si>
  <si>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</si>
  <si>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</si>
  <si>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</si>
  <si>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</si>
  <si>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</si>
  <si>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</si>
  <si>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</si>
  <si>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</si>
  <si>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</si>
  <si>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</si>
  <si>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</si>
  <si>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</si>
  <si>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</si>
  <si>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</si>
  <si>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</si>
  <si>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</si>
  <si>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</si>
  <si>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</si>
  <si>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</si>
  <si>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</si>
  <si>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</si>
  <si>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</si>
  <si>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</si>
  <si>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</si>
  <si>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</si>
  <si>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</si>
  <si>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</si>
  <si>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</si>
  <si>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</si>
  <si>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</si>
  <si>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</si>
  <si>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</si>
  <si>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</si>
  <si>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</si>
  <si>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</si>
  <si>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</si>
  <si>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</si>
  <si>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</si>
  <si>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</si>
  <si>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</si>
  <si>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</si>
  <si>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</si>
  <si>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</si>
  <si>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</si>
  <si>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</si>
  <si>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</si>
  <si>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</si>
  <si>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</si>
  <si>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</si>
  <si>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</si>
  <si>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</si>
  <si>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</si>
  <si>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</si>
  <si>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</si>
  <si>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</si>
  <si>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</si>
  <si>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</si>
  <si>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</si>
  <si>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</si>
  <si>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</si>
  <si>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</si>
  <si>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</si>
  <si>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</si>
  <si>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</si>
  <si>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</si>
  <si>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</si>
  <si>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</si>
  <si>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</si>
  <si>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</si>
  <si>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</si>
  <si>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</si>
  <si>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</si>
  <si>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</si>
  <si>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</si>
  <si>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</si>
  <si>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</si>
  <si>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</si>
  <si>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</si>
  <si>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</si>
  <si>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</si>
  <si>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</si>
  <si>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</si>
  <si>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</si>
  <si>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</si>
  <si>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</si>
  <si>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</si>
  <si>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</si>
  <si>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</si>
  <si>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</si>
  <si>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</si>
  <si>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</si>
  <si>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</si>
  <si>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</si>
  <si>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</si>
  <si>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</si>
  <si>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</si>
  <si>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</si>
  <si>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</si>
  <si>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</si>
  <si>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</si>
  <si>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</si>
  <si>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</si>
  <si>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</si>
  <si>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</si>
  <si>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</si>
  <si>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</si>
  <si>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</si>
  <si>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</si>
  <si>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</si>
  <si>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</si>
  <si>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</si>
  <si>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</si>
  <si>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</si>
  <si>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</si>
  <si>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</si>
  <si>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</si>
  <si>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</si>
  <si>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</si>
  <si>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</si>
  <si>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</si>
  <si>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</si>
  <si>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</si>
  <si>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</si>
  <si>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</si>
  <si>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</si>
  <si>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</si>
  <si>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</si>
  <si>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</si>
  <si>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</si>
  <si>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</si>
  <si>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</si>
  <si>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</si>
  <si>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</si>
  <si>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</si>
  <si>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</si>
  <si>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</si>
  <si>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</si>
  <si>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</si>
  <si>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</si>
  <si>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</si>
  <si>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</si>
  <si>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</si>
  <si>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</si>
  <si>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</si>
  <si>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</si>
  <si>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</si>
  <si>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</si>
  <si>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</si>
  <si>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</si>
  <si>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</si>
  <si>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</si>
  <si>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</si>
  <si>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</si>
  <si>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</si>
  <si>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</si>
  <si>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</si>
  <si>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</si>
  <si>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</si>
  <si>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</si>
  <si>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</si>
  <si>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</si>
  <si>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</si>
  <si>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</si>
  <si>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</si>
  <si>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</si>
  <si>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</si>
  <si>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</si>
  <si>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</si>
  <si>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</si>
  <si>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</si>
  <si>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</si>
  <si>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</si>
  <si>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</si>
  <si>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</si>
  <si>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</si>
  <si>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</si>
  <si>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</si>
  <si>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</si>
  <si>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</si>
  <si>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</si>
  <si>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</si>
  <si>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</si>
  <si>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</si>
  <si>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</si>
  <si>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</si>
  <si>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</si>
  <si>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</si>
  <si>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</si>
  <si>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</si>
  <si>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</si>
  <si>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</si>
  <si>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</si>
  <si>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</si>
  <si>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</si>
  <si>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</si>
  <si>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</si>
  <si>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</si>
  <si>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</si>
  <si>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</si>
  <si>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</si>
  <si>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</si>
  <si>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</si>
  <si>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</si>
  <si>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</si>
  <si>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</si>
  <si>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</si>
  <si>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</si>
  <si>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</si>
  <si>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</si>
  <si>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</si>
  <si>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</si>
  <si>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</si>
  <si>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</si>
  <si>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</si>
  <si>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</si>
  <si>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</si>
  <si>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</si>
  <si>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</si>
  <si>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</si>
  <si>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</si>
  <si>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</si>
  <si>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</si>
  <si>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</si>
  <si>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</si>
  <si>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</si>
  <si>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</si>
  <si>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</si>
  <si>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</si>
  <si>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</si>
  <si>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</si>
  <si>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</si>
  <si>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</si>
  <si>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</si>
  <si>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</si>
  <si>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</si>
  <si>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</si>
  <si>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</si>
  <si>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</si>
  <si>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</si>
  <si>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</si>
  <si>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</si>
  <si>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</si>
  <si>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</si>
  <si>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</si>
  <si>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</si>
  <si>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</si>
  <si>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</si>
  <si>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</si>
  <si>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</si>
  <si>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</si>
  <si>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</si>
  <si>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</si>
  <si>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</si>
  <si>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</si>
  <si>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</si>
  <si>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</si>
  <si>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</si>
  <si>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</si>
  <si>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</si>
  <si>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</si>
  <si>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</si>
  <si>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</si>
  <si>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</si>
  <si>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</si>
  <si>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</si>
  <si>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</si>
  <si>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</si>
  <si>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</si>
  <si>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</si>
  <si>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</si>
  <si>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</si>
  <si>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</si>
  <si>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</si>
  <si>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</si>
  <si>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</si>
  <si>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</si>
  <si>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</si>
  <si>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</si>
  <si>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</si>
  <si>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</si>
  <si>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</si>
  <si>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</si>
  <si>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</si>
  <si>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</si>
  <si>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</si>
  <si>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</si>
  <si>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</si>
  <si>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</si>
  <si>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</si>
  <si>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</si>
  <si>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</si>
  <si>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</si>
  <si>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</si>
  <si>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</si>
  <si>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</si>
  <si>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</si>
  <si>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</si>
  <si>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</si>
  <si>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</si>
  <si>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</si>
  <si>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</si>
  <si>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</si>
  <si>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</si>
  <si>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</si>
  <si>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</si>
  <si>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</si>
  <si>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</si>
  <si>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</si>
  <si>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</si>
  <si>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</si>
  <si>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</si>
  <si>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</si>
  <si>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</si>
  <si>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</si>
  <si>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</si>
  <si>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</si>
  <si>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</si>
  <si>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</si>
  <si>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</si>
  <si>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</si>
  <si>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</si>
  <si>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</si>
  <si>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</si>
  <si>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</si>
  <si>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</si>
  <si>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</si>
  <si>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</si>
  <si>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</si>
  <si>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</si>
  <si>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</si>
  <si>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</si>
  <si>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</si>
  <si>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</si>
  <si>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</si>
  <si>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</si>
  <si>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</si>
  <si>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</si>
  <si>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</si>
  <si>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</si>
  <si>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</si>
  <si>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</si>
  <si>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</si>
  <si>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</si>
  <si>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</si>
  <si>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</si>
  <si>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</si>
  <si>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</si>
  <si>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</si>
  <si>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</si>
  <si>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</si>
  <si>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</si>
  <si>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</si>
  <si>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</si>
  <si>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</si>
  <si>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</si>
  <si>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</si>
  <si>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</si>
  <si>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</si>
  <si>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</si>
  <si>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</si>
  <si>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</si>
  <si>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</si>
  <si>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</si>
  <si>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</si>
  <si>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</si>
  <si>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</si>
  <si>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</si>
  <si>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</si>
  <si>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</si>
  <si>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</si>
  <si>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</si>
  <si>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</si>
  <si>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</si>
  <si>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</si>
  <si>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</si>
  <si>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</si>
  <si>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</si>
  <si>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</si>
  <si>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</si>
  <si>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</si>
  <si>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</si>
  <si>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</si>
  <si>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</si>
  <si>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</si>
  <si>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</si>
  <si>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</si>
  <si>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</si>
  <si>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</si>
  <si>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</si>
  <si>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</si>
  <si>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</si>
  <si>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</si>
  <si>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</si>
  <si>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</si>
  <si>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</si>
  <si>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</si>
  <si>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</si>
  <si>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</si>
  <si>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</si>
  <si>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</si>
  <si>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</si>
  <si>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</si>
  <si>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</si>
  <si>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</si>
  <si>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</si>
  <si>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</si>
  <si>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</si>
  <si>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</si>
  <si>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</si>
  <si>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</si>
  <si>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</si>
  <si>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</si>
  <si>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</si>
  <si>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</si>
  <si>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</si>
  <si>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</si>
  <si>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</si>
  <si>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</si>
  <si>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</si>
  <si>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</si>
  <si>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</si>
  <si>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</si>
  <si>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</si>
  <si>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</si>
  <si>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</si>
  <si>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</si>
  <si>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</si>
  <si>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</si>
  <si>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</si>
  <si>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</si>
  <si>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</si>
  <si>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</si>
  <si>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</si>
  <si>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</si>
  <si>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</si>
  <si>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</si>
  <si>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</si>
  <si>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</si>
  <si>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</si>
  <si>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</si>
  <si>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</si>
  <si>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</si>
  <si>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</si>
  <si>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</si>
  <si>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</si>
  <si>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</si>
  <si>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</si>
  <si>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</si>
  <si>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</si>
  <si>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</si>
  <si>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</si>
  <si>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</si>
  <si>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</si>
  <si>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</si>
  <si>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</si>
  <si>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</si>
  <si>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</si>
  <si>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</si>
  <si>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</si>
  <si>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</si>
  <si>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</si>
  <si>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</si>
  <si>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</si>
  <si>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</si>
  <si>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</si>
  <si>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</si>
  <si>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</si>
  <si>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</si>
  <si>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</si>
  <si>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</si>
  <si>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</si>
  <si>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</si>
  <si>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</si>
  <si>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</si>
  <si>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</si>
  <si>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</si>
  <si>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</si>
  <si>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</si>
  <si>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</si>
  <si>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</si>
  <si>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</si>
  <si>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</si>
  <si>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</si>
  <si>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</si>
  <si>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</si>
  <si>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</si>
  <si>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</si>
  <si>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</si>
  <si>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</si>
  <si>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</si>
  <si>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</si>
  <si>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</si>
  <si>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</si>
  <si>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</si>
  <si>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</si>
  <si>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</si>
  <si>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</si>
  <si>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</si>
  <si>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</si>
  <si>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</si>
  <si>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</si>
  <si>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</si>
  <si>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</si>
  <si>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</si>
  <si>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</si>
  <si>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</si>
  <si>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</si>
  <si>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</si>
  <si>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</si>
  <si>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</si>
  <si>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</si>
  <si>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</si>
  <si>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</si>
  <si>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</si>
  <si>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</si>
  <si>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</si>
  <si>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</si>
  <si>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</si>
  <si>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</si>
  <si>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</si>
  <si>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</si>
  <si>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</si>
  <si>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</si>
  <si>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</si>
  <si>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</si>
  <si>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</si>
  <si>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</si>
  <si>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</si>
  <si>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</si>
  <si>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</si>
  <si>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</si>
  <si>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</si>
  <si>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</si>
  <si>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</si>
  <si>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</si>
  <si>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</si>
  <si>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</si>
  <si>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</si>
  <si>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</si>
  <si>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</si>
  <si>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</si>
  <si>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</si>
  <si>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</si>
  <si>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</si>
  <si>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</si>
  <si>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</si>
  <si>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</si>
  <si>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</si>
  <si>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</si>
  <si>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</si>
  <si>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</si>
  <si>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</si>
  <si>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</si>
  <si>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</si>
  <si>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</si>
  <si>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</si>
  <si>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</si>
  <si>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</si>
  <si>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</si>
  <si>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</si>
  <si>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</si>
  <si>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</si>
  <si>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</si>
  <si>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</si>
  <si>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</si>
  <si>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</si>
  <si>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</si>
  <si>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</si>
  <si>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</si>
  <si>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</si>
  <si>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</si>
  <si>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</si>
  <si>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</si>
  <si>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</si>
  <si>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</si>
  <si>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</si>
  <si>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</si>
  <si>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</si>
  <si>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</si>
  <si>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</si>
  <si>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</si>
  <si>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</si>
  <si>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</si>
  <si>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</si>
  <si>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</si>
  <si>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</si>
  <si>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</si>
  <si>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</si>
  <si>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</si>
  <si>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</si>
  <si>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</si>
  <si>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</si>
  <si>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</si>
  <si>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</si>
  <si>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</si>
  <si>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</si>
  <si>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</si>
  <si>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</si>
  <si>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</si>
  <si>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</si>
  <si>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</si>
  <si>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</si>
  <si>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</si>
  <si>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</si>
  <si>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</si>
  <si>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</si>
  <si>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</si>
  <si>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</si>
  <si>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</si>
  <si>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</si>
  <si>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</si>
  <si>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</si>
  <si>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</si>
  <si>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</si>
  <si>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</si>
  <si>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</si>
  <si>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</si>
  <si>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</si>
  <si>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</si>
  <si>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</si>
  <si>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</si>
  <si>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</si>
  <si>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</si>
  <si>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</si>
  <si>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</si>
  <si>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</si>
  <si>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</si>
  <si>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</si>
  <si>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</si>
  <si>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</si>
  <si>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</si>
  <si>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</si>
  <si>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</si>
  <si>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</si>
  <si>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</si>
  <si>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</si>
  <si>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</si>
  <si>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</si>
  <si>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</si>
  <si>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</si>
  <si>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</si>
  <si>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</si>
  <si>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</si>
  <si>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</si>
  <si>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</si>
  <si>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</si>
  <si>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</si>
  <si>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</si>
  <si>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</si>
  <si>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</si>
  <si>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</si>
  <si>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</si>
  <si>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</si>
  <si>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</si>
  <si>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</si>
  <si>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</si>
  <si>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</si>
  <si>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</si>
  <si>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</si>
  <si>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</si>
  <si>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</si>
  <si>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</si>
  <si>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</si>
  <si>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</si>
  <si>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</si>
  <si>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</si>
  <si>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</si>
  <si>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</si>
  <si>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</si>
  <si>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</si>
  <si>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</si>
  <si>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</si>
  <si>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</si>
  <si>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</si>
  <si>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</si>
  <si>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</si>
  <si>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</si>
  <si>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</si>
  <si>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</si>
  <si>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</si>
  <si>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</si>
  <si>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</si>
  <si>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</si>
  <si>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</si>
  <si>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</si>
  <si>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</si>
  <si>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</si>
  <si>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</si>
  <si>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</si>
  <si>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</si>
  <si>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</si>
  <si>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</si>
  <si>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</si>
  <si>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</si>
  <si>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</si>
  <si>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</si>
  <si>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</si>
  <si>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</si>
  <si>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</si>
  <si>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</si>
  <si>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</si>
  <si>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</si>
  <si>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</si>
  <si>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</si>
  <si>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</si>
  <si>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</si>
  <si>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</si>
  <si>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</si>
  <si>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</si>
  <si>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</si>
  <si>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</si>
  <si>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</si>
  <si>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</si>
  <si>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</si>
  <si>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</si>
  <si>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</si>
  <si>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</si>
  <si>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</si>
  <si>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</si>
  <si>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</si>
  <si>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</si>
  <si>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</si>
  <si>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</si>
  <si>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</si>
  <si>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</si>
  <si>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</si>
  <si>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</si>
  <si>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</si>
  <si>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</si>
  <si>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</si>
  <si>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</si>
  <si>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</si>
  <si>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</si>
  <si>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</si>
  <si>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</si>
  <si>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</si>
  <si>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</si>
  <si>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</si>
  <si>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</si>
  <si>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</si>
  <si>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</si>
  <si>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</si>
  <si>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</si>
  <si>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</si>
  <si>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</si>
  <si>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</si>
  <si>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</si>
  <si>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</si>
  <si>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</si>
  <si>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</si>
  <si>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</si>
  <si>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</si>
  <si>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</si>
  <si>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</si>
  <si>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</si>
  <si>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</si>
  <si>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</si>
  <si>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</si>
  <si>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</si>
  <si>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</si>
  <si>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</si>
  <si>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</si>
  <si>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</si>
  <si>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</si>
  <si>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</si>
  <si>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</si>
  <si>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</si>
  <si>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</si>
  <si>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</si>
  <si>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</si>
  <si>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</si>
  <si>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</si>
  <si>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</si>
  <si>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</si>
  <si>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</si>
  <si>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</si>
  <si>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</si>
  <si>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</si>
  <si>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</si>
  <si>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</si>
  <si>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</si>
  <si>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</si>
  <si>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</si>
  <si>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</si>
  <si>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</si>
  <si>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</si>
  <si>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</si>
  <si>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</si>
  <si>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</si>
  <si>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</si>
  <si>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</si>
  <si>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</si>
  <si>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</si>
  <si>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</si>
  <si>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</si>
  <si>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</si>
  <si>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</si>
  <si>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</si>
  <si>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</si>
  <si>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</si>
  <si>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</si>
  <si>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</si>
  <si>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</si>
  <si>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</si>
  <si>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</si>
  <si>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</si>
  <si>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</si>
  <si>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</si>
  <si>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</si>
  <si>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</si>
  <si>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</si>
  <si>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</si>
  <si>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</si>
  <si>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</si>
  <si>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</si>
  <si>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</si>
  <si>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</si>
  <si>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</si>
  <si>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</si>
  <si>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</si>
  <si>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</si>
  <si>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</si>
  <si>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</si>
  <si>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</si>
  <si>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</si>
  <si>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</si>
  <si>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</si>
  <si>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</si>
  <si>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</si>
  <si>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</si>
  <si>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</si>
  <si>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</si>
  <si>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</si>
  <si>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</si>
  <si>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</si>
  <si>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</si>
  <si>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</si>
  <si>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</si>
  <si>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</si>
  <si>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</si>
  <si>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</si>
  <si>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</si>
  <si>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</si>
  <si>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</si>
  <si>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</si>
  <si>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</si>
  <si>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</si>
  <si>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</si>
  <si>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</si>
  <si>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</si>
  <si>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</si>
  <si>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</si>
  <si>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</si>
  <si>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</si>
  <si>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</si>
  <si>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</si>
  <si>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</si>
  <si>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</si>
  <si>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</si>
  <si>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</si>
  <si>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</si>
  <si>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</si>
  <si>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</si>
  <si>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</si>
  <si>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</si>
  <si>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</si>
  <si>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</si>
  <si>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</si>
  <si>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</si>
  <si>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</si>
  <si>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</si>
  <si>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</si>
  <si>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</si>
  <si>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</si>
  <si>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</si>
  <si>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</si>
  <si>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</si>
  <si>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</si>
  <si>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</si>
  <si>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</si>
  <si>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</si>
  <si>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</si>
  <si>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</si>
  <si>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</si>
  <si>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</si>
  <si>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</si>
  <si>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</si>
  <si>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</si>
  <si>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</si>
  <si>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</si>
  <si>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</si>
  <si>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</si>
  <si>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</si>
  <si>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</si>
  <si>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</si>
  <si>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</si>
  <si>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</si>
  <si>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</si>
  <si>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</si>
  <si>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</si>
  <si>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</si>
  <si>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</si>
  <si>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</si>
  <si>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</si>
  <si>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</si>
  <si>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</si>
  <si>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</si>
  <si>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</si>
  <si>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</si>
  <si>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</si>
  <si>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</si>
  <si>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</si>
  <si>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</si>
  <si>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</si>
  <si>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</si>
  <si>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</si>
  <si>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</si>
  <si>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</si>
  <si>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</si>
  <si>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</si>
  <si>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</si>
  <si>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</si>
  <si>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</si>
  <si>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</si>
  <si>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</si>
  <si>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</si>
  <si>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</si>
  <si>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</si>
  <si>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</si>
  <si>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</si>
  <si>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</si>
  <si>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</si>
  <si>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</si>
  <si>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</si>
  <si>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</si>
  <si>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</si>
  <si>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</si>
  <si>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</si>
  <si>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</si>
  <si>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</si>
  <si>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</si>
  <si>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</si>
  <si>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</si>
  <si>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</si>
  <si>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</si>
  <si>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</si>
  <si>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</si>
  <si>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</si>
  <si>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</si>
  <si>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</si>
  <si>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</si>
  <si>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</si>
  <si>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</si>
  <si>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</si>
  <si>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</si>
  <si>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</si>
  <si>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</si>
  <si>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</si>
  <si>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</si>
  <si>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</si>
  <si>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</si>
  <si>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</si>
  <si>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</si>
  <si>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</si>
  <si>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</si>
  <si>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</si>
  <si>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</si>
  <si>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</si>
  <si>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</si>
  <si>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</si>
  <si>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</si>
  <si>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</si>
  <si>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</si>
  <si>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</si>
  <si>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</si>
  <si>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</si>
  <si>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</si>
  <si>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</si>
  <si>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</si>
  <si>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</si>
  <si>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</si>
  <si>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</si>
  <si>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</si>
  <si>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</si>
  <si>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</si>
  <si>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</si>
  <si>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</si>
  <si>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</si>
  <si>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</si>
  <si>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</si>
  <si>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</si>
  <si>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</si>
  <si>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</si>
  <si>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</si>
  <si>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</si>
  <si>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</si>
  <si>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</si>
  <si>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</si>
  <si>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</si>
  <si>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</si>
  <si>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</si>
  <si>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</si>
  <si>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</si>
  <si>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</si>
  <si>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</si>
  <si>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</si>
  <si>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</si>
  <si>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</si>
  <si>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</si>
  <si>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</si>
  <si>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</si>
  <si>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</si>
  <si>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</si>
  <si>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</si>
  <si>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</si>
  <si>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</si>
  <si>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</si>
  <si>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</si>
  <si>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</si>
  <si>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</si>
  <si>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</si>
  <si>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</si>
  <si>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</si>
  <si>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</si>
  <si>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</si>
  <si>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</si>
  <si>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</si>
  <si>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</si>
  <si>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</si>
  <si>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</si>
  <si>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</si>
  <si>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</si>
  <si>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</si>
  <si>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</si>
  <si>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</si>
  <si>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</si>
  <si>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</si>
  <si>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</si>
  <si>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</si>
  <si>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</si>
  <si>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</si>
  <si>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</si>
  <si>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</si>
  <si>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</si>
  <si>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</si>
  <si>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</si>
  <si>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</si>
  <si>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</si>
  <si>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</si>
  <si>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</si>
  <si>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</si>
  <si>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</si>
  <si>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</si>
  <si>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</si>
  <si>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</si>
  <si>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</si>
  <si>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</si>
  <si>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</si>
  <si>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</si>
  <si>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</si>
  <si>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</si>
  <si>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</si>
  <si>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</si>
  <si>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</si>
  <si>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</si>
  <si>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</si>
  <si>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</si>
  <si>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</si>
  <si>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</si>
  <si>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</si>
  <si>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</si>
  <si>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</si>
  <si>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</si>
  <si>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</si>
  <si>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</si>
  <si>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</si>
  <si>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</si>
  <si>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</si>
  <si>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</si>
  <si>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</si>
  <si>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</si>
  <si>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</si>
  <si>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</si>
  <si>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</si>
  <si>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</si>
  <si>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</si>
  <si>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</si>
  <si>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</si>
  <si>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</si>
  <si>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</si>
  <si>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</si>
  <si>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</si>
  <si>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</si>
  <si>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</si>
  <si>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</si>
  <si>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</si>
  <si>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</si>
  <si>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</si>
  <si>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</si>
  <si>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</si>
  <si>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</si>
  <si>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</si>
  <si>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</si>
  <si>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</si>
  <si>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</si>
  <si>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</si>
  <si>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</si>
  <si>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</si>
  <si>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</si>
  <si>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</si>
  <si>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</si>
  <si>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</si>
  <si>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</si>
  <si>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</si>
  <si>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</si>
  <si>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</si>
  <si>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</si>
  <si>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</si>
  <si>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</si>
  <si>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</si>
  <si>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</si>
  <si>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</si>
  <si>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</si>
  <si>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</si>
  <si>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</si>
  <si>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</si>
  <si>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</si>
  <si>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</si>
  <si>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</si>
  <si>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</si>
  <si>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</si>
  <si>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</si>
  <si>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</si>
  <si>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</si>
  <si>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</si>
  <si>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</si>
  <si>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</si>
  <si>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</si>
  <si>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</si>
  <si>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</si>
  <si>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</si>
  <si>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</si>
  <si>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</si>
  <si>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</si>
  <si>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</si>
  <si>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</si>
  <si>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</si>
  <si>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</si>
  <si>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</si>
  <si>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</si>
  <si>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</si>
  <si>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</si>
  <si>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</si>
  <si>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</si>
  <si>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</si>
  <si>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</si>
  <si>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</si>
  <si>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</si>
  <si>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</si>
  <si>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</si>
  <si>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</si>
  <si>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</si>
  <si>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</si>
  <si>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</si>
  <si>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</si>
  <si>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</si>
  <si>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</si>
  <si>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</si>
  <si>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</si>
  <si>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</si>
  <si>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</si>
  <si>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</si>
  <si>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</si>
  <si>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</si>
  <si>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</si>
  <si>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</si>
  <si>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</si>
  <si>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</si>
  <si>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</si>
  <si>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</si>
  <si>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</si>
  <si>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</si>
  <si>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</si>
  <si>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</si>
  <si>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</si>
  <si>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</si>
  <si>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</si>
  <si>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</si>
  <si>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</si>
  <si>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</si>
  <si>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</si>
  <si>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</si>
  <si>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</si>
  <si>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</si>
  <si>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</si>
  <si>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</si>
  <si>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</si>
  <si>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</si>
  <si>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</si>
  <si>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</si>
  <si>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</si>
  <si>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</si>
  <si>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</si>
  <si>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</si>
  <si>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</si>
  <si>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</si>
  <si>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</si>
  <si>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</si>
  <si>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</si>
  <si>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</si>
  <si>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</si>
  <si>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</si>
  <si>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</si>
  <si>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</si>
  <si>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</si>
  <si>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</si>
  <si>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</si>
  <si>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</si>
  <si>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</si>
  <si>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</si>
  <si>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</si>
  <si>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</si>
  <si>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</si>
  <si>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</si>
  <si>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</si>
  <si>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</si>
  <si>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</si>
  <si>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</si>
  <si>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</si>
  <si>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</si>
  <si>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</si>
  <si>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</si>
  <si>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</si>
  <si>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</si>
  <si>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</si>
  <si>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</si>
  <si>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</si>
  <si>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</si>
  <si>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</si>
  <si>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</si>
  <si>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</si>
  <si>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</si>
  <si>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</si>
  <si>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</si>
  <si>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</si>
  <si>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</si>
  <si>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</si>
  <si>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</si>
  <si>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</si>
  <si>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</si>
  <si>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</si>
  <si>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</si>
  <si>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</si>
  <si>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</si>
  <si>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</si>
  <si>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</si>
  <si>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</si>
  <si>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</si>
  <si>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</si>
  <si>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</si>
  <si>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</si>
  <si>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</si>
  <si>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</si>
  <si>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</si>
  <si>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</si>
  <si>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</si>
  <si>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</si>
  <si>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</si>
  <si>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</si>
  <si>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</si>
  <si>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</si>
  <si>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</si>
  <si>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</si>
  <si>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</si>
  <si>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</si>
  <si>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</si>
  <si>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</si>
  <si>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</si>
  <si>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</si>
  <si>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</si>
  <si>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</si>
  <si>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</si>
  <si>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</si>
  <si>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</si>
  <si>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</si>
  <si>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</si>
  <si>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</si>
  <si>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</si>
  <si>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</si>
  <si>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</si>
  <si>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</si>
  <si>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</si>
  <si>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</si>
  <si>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</si>
  <si>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</si>
  <si>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</si>
  <si>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</si>
  <si>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</si>
  <si>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</si>
  <si>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</si>
  <si>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</si>
  <si>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</si>
  <si>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</si>
  <si>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</si>
  <si>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</si>
  <si>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</si>
  <si>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</si>
  <si>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</si>
  <si>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</si>
  <si>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</si>
  <si>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</si>
  <si>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</si>
  <si>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</si>
  <si>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</si>
  <si>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</si>
  <si>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</si>
  <si>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</si>
  <si>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</si>
  <si>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</si>
  <si>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</si>
  <si>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</si>
  <si>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</si>
  <si>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</si>
  <si>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</si>
  <si>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</si>
  <si>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</si>
  <si>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</si>
  <si>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</si>
  <si>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</si>
  <si>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</si>
  <si>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</si>
  <si>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</si>
  <si>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</si>
  <si>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</si>
  <si>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</si>
  <si>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</si>
  <si>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</si>
  <si>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</si>
  <si>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</si>
  <si>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</si>
  <si>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</si>
  <si>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</si>
  <si>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</si>
  <si>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</si>
  <si>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</si>
  <si>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</si>
  <si>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</si>
  <si>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</si>
  <si>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</si>
  <si>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</si>
  <si>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</si>
  <si>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</si>
  <si>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</si>
  <si>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</si>
  <si>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</si>
  <si>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</si>
  <si>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</si>
  <si>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</si>
  <si>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</si>
  <si>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</si>
  <si>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</si>
  <si>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</si>
  <si>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</si>
  <si>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</si>
  <si>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</si>
  <si>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</si>
  <si>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</si>
  <si>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</si>
  <si>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</si>
  <si>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</si>
  <si>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</si>
  <si>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</si>
  <si>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</si>
  <si>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</si>
  <si>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</si>
  <si>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</si>
  <si>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</si>
  <si>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</si>
  <si>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</si>
  <si>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</si>
  <si>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</si>
  <si>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</si>
  <si>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</si>
  <si>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</si>
  <si>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</si>
  <si>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</si>
  <si>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</si>
  <si>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</si>
  <si>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</si>
  <si>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</si>
  <si>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</si>
  <si>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</si>
  <si>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</si>
  <si>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</si>
  <si>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</si>
  <si>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</si>
  <si>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</si>
  <si>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</si>
  <si>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</si>
  <si>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</si>
  <si>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</si>
  <si>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</si>
  <si>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</si>
  <si>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</si>
  <si>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</si>
  <si>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</si>
  <si>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</si>
  <si>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</si>
  <si>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</si>
  <si>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</si>
  <si>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</si>
  <si>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</si>
  <si>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</si>
  <si>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</si>
  <si>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</si>
  <si>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</si>
  <si>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</si>
  <si>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</si>
  <si>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</si>
  <si>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</si>
  <si>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</si>
  <si>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</si>
  <si>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</si>
  <si>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</si>
  <si>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</si>
  <si>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</si>
  <si>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</si>
  <si>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</si>
  <si>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</si>
  <si>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</si>
  <si>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</si>
  <si>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</si>
  <si>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</si>
  <si>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</si>
  <si>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</si>
  <si>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</si>
  <si>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</si>
  <si>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</si>
  <si>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</si>
  <si>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</si>
  <si>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</si>
  <si>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</si>
  <si>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</si>
  <si>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</si>
  <si>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</si>
  <si>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</si>
  <si>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</si>
  <si>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</si>
  <si>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</si>
  <si>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</si>
  <si>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</si>
  <si>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</si>
  <si>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</si>
  <si>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</si>
  <si>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</si>
  <si>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</si>
  <si>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</si>
  <si>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</si>
  <si>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</si>
  <si>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</si>
  <si>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</si>
  <si>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</si>
  <si>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</si>
  <si>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</si>
  <si>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</si>
  <si>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</si>
  <si>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</si>
  <si>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</si>
  <si>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</si>
  <si>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</si>
  <si>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</si>
  <si>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</si>
  <si>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</si>
  <si>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</si>
  <si>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</si>
  <si>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</si>
  <si>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</si>
  <si>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</si>
  <si>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</si>
  <si>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</si>
  <si>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</si>
  <si>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</si>
  <si>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</si>
  <si>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</si>
  <si>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</si>
  <si>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</si>
  <si>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</si>
  <si>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</si>
  <si>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</si>
  <si>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</si>
  <si>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</si>
  <si>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</si>
  <si>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</si>
  <si>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</si>
  <si>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</si>
  <si>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</si>
  <si>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</si>
  <si>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</si>
  <si>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</si>
  <si>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</si>
  <si>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</si>
  <si>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</si>
  <si>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</si>
  <si>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</si>
  <si>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</si>
  <si>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</si>
  <si>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</si>
  <si>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</si>
  <si>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</si>
  <si>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</si>
  <si>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</si>
  <si>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</si>
  <si>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</si>
  <si>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</si>
  <si>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</si>
  <si>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</si>
  <si>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</si>
  <si>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</si>
  <si>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</si>
  <si>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</si>
  <si>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</si>
  <si>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</si>
  <si>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</si>
  <si>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</si>
  <si>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</si>
  <si>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</si>
  <si>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</si>
  <si>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</si>
  <si>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</si>
  <si>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</si>
  <si>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</si>
  <si>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</si>
  <si>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</si>
  <si>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</si>
  <si>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</si>
  <si>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</si>
  <si>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</si>
  <si>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</si>
  <si>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</si>
  <si>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</si>
  <si>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</si>
  <si>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</si>
  <si>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</si>
  <si>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</si>
  <si>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</si>
  <si>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</si>
  <si>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</si>
  <si>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</si>
  <si>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</si>
  <si>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</si>
  <si>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</si>
  <si>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</si>
  <si>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</si>
  <si>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</si>
  <si>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</si>
  <si>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</si>
  <si>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</si>
  <si>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</si>
  <si>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</si>
  <si>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</si>
  <si>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</si>
  <si>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</si>
  <si>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</si>
  <si>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</si>
  <si>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</si>
  <si>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</si>
  <si>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</si>
  <si>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</si>
  <si>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</si>
  <si>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</si>
  <si>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</si>
  <si>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</si>
  <si>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</si>
  <si>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</si>
  <si>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</si>
  <si>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</si>
  <si>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</si>
  <si>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</si>
  <si>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</si>
  <si>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</si>
  <si>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</si>
  <si>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</si>
  <si>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</si>
  <si>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</si>
  <si>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</si>
  <si>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</si>
  <si>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</si>
  <si>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</si>
  <si>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</si>
  <si>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</si>
  <si>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</si>
  <si>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</si>
  <si>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</si>
  <si>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</si>
  <si>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</si>
  <si>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</si>
  <si>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</si>
  <si>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</si>
  <si>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</si>
  <si>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</si>
  <si>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</si>
  <si>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</si>
  <si>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</si>
  <si>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</si>
  <si>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</si>
  <si>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</si>
  <si>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</si>
  <si>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</si>
  <si>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</si>
  <si>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</si>
  <si>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</si>
  <si>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</si>
  <si>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</si>
  <si>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</si>
  <si>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</si>
  <si>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</si>
  <si>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</si>
  <si>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</si>
  <si>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</si>
  <si>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</si>
  <si>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</si>
  <si>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</si>
  <si>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</si>
  <si>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</si>
  <si>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</si>
  <si>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</si>
  <si>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</si>
  <si>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</si>
  <si>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</si>
  <si>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</si>
  <si>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</si>
  <si>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</si>
  <si>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</si>
  <si>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</si>
  <si>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</si>
  <si>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</si>
  <si>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</si>
  <si>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</si>
  <si>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</si>
  <si>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</si>
  <si>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</si>
  <si>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</si>
  <si>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</si>
  <si>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</si>
  <si>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</si>
  <si>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</si>
  <si>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</si>
  <si>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</si>
  <si>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</si>
  <si>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</si>
  <si>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</si>
  <si>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</si>
  <si>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</si>
  <si>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</si>
  <si>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</si>
  <si>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</si>
  <si>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</si>
  <si>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</si>
  <si>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</si>
  <si>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</si>
  <si>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</si>
  <si>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</si>
  <si>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</si>
  <si>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</si>
  <si>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</si>
  <si>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</si>
  <si>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</si>
  <si>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</si>
  <si>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</si>
  <si>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</si>
  <si>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</si>
  <si>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</si>
  <si>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</si>
  <si>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</si>
  <si>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</si>
  <si>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</si>
  <si>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</si>
  <si>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</si>
  <si>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</si>
  <si>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</si>
  <si>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</si>
  <si>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</si>
  <si>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</si>
  <si>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</si>
  <si>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</si>
  <si>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</si>
  <si>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</si>
  <si>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</si>
  <si>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</si>
  <si>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</si>
  <si>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</si>
  <si>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</si>
  <si>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</si>
  <si>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</si>
  <si>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</si>
  <si>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</si>
  <si>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</si>
  <si>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</si>
  <si>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</si>
  <si>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</si>
  <si>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</si>
  <si>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</si>
  <si>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</si>
  <si>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</si>
  <si>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</si>
  <si>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</si>
  <si>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</si>
  <si>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</si>
  <si>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</si>
  <si>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</si>
  <si>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</si>
  <si>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</si>
  <si>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</si>
  <si>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</si>
  <si>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</si>
  <si>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</si>
  <si>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</si>
  <si>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</si>
  <si>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</si>
  <si>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</si>
  <si>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</si>
  <si>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</si>
  <si>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</si>
  <si>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</si>
  <si>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</si>
  <si>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</si>
  <si>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</si>
  <si>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</si>
  <si>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</si>
  <si>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</si>
  <si>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</si>
  <si>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</si>
  <si>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</si>
  <si>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</si>
  <si>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</si>
  <si>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</si>
  <si>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</si>
  <si>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</si>
  <si>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</si>
  <si>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</si>
  <si>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</si>
  <si>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</si>
  <si>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</si>
  <si>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</si>
  <si>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</si>
  <si>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</si>
  <si>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</si>
  <si>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</si>
  <si>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</si>
  <si>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</si>
  <si>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</si>
  <si>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</si>
  <si>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</si>
  <si>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</si>
  <si>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</si>
  <si>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</si>
  <si>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</si>
  <si>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</si>
  <si>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</si>
  <si>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</si>
  <si>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</si>
  <si>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</si>
  <si>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</si>
  <si>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</si>
  <si>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</si>
  <si>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</si>
  <si>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</si>
  <si>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</si>
  <si>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</si>
  <si>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</si>
  <si>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</si>
  <si>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</si>
  <si>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</si>
  <si>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</si>
  <si>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</si>
  <si>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</si>
  <si>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</si>
  <si>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</si>
  <si>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</si>
  <si>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</si>
  <si>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</si>
  <si>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</si>
  <si>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</si>
  <si>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</si>
  <si>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</si>
  <si>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</si>
  <si>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</si>
  <si>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</si>
  <si>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</si>
  <si>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</si>
  <si>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</si>
  <si>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</si>
  <si>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</si>
  <si>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</si>
  <si>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</si>
  <si>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</si>
  <si>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</si>
  <si>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</si>
  <si>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</si>
  <si>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</si>
  <si>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</si>
  <si>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</si>
  <si>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</si>
  <si>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</si>
  <si>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</si>
  <si>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</si>
  <si>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</si>
  <si>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</si>
  <si>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</si>
  <si>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</si>
  <si>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</si>
  <si>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</si>
  <si>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</si>
  <si>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</si>
  <si>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</si>
  <si>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</si>
  <si>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</si>
  <si>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</si>
  <si>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</si>
  <si>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</si>
  <si>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</si>
  <si>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</si>
  <si>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</si>
  <si>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</si>
  <si>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</si>
  <si>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</si>
  <si>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</si>
  <si>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</si>
  <si>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</si>
  <si>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</si>
  <si>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</si>
  <si>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</si>
  <si>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</si>
  <si>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</si>
  <si>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</si>
  <si>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</si>
  <si>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</si>
  <si>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</si>
  <si>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</si>
  <si>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</si>
  <si>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</si>
  <si>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</si>
  <si>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</si>
  <si>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</si>
  <si>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</si>
  <si>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</si>
  <si>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</si>
  <si>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</si>
  <si>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</si>
  <si>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</si>
  <si>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</si>
  <si>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</si>
  <si>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</si>
  <si>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</si>
  <si>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</si>
  <si>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</si>
  <si>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</si>
  <si>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</si>
  <si>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</si>
  <si>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</si>
  <si>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</si>
  <si>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</si>
  <si>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</si>
  <si>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</si>
  <si>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</si>
  <si>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</si>
  <si>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</si>
  <si>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</si>
  <si>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</si>
  <si>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</si>
  <si>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</si>
  <si>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</si>
  <si>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</si>
  <si>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</si>
  <si>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</si>
  <si>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</si>
  <si>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</si>
  <si>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</si>
  <si>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</si>
  <si>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</si>
  <si>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</si>
  <si>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</si>
  <si>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</si>
  <si>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</si>
  <si>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</si>
  <si>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</si>
  <si>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</si>
  <si>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</si>
  <si>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</si>
  <si>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</si>
  <si>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</si>
  <si>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</si>
  <si>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</si>
  <si>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</si>
  <si>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</si>
  <si>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</si>
  <si>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</si>
  <si>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</si>
  <si>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</si>
  <si>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</si>
  <si>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</si>
  <si>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</si>
  <si>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</si>
  <si>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</si>
  <si>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</si>
  <si>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</si>
  <si>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</si>
  <si>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</si>
  <si>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</si>
  <si>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</si>
  <si>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</si>
  <si>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</si>
  <si>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</si>
  <si>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</si>
  <si>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</si>
  <si>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</si>
  <si>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</si>
  <si>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</si>
  <si>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</si>
  <si>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</si>
  <si>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</si>
  <si>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</si>
  <si>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</si>
  <si>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</si>
  <si>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</si>
  <si>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</si>
  <si>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</si>
  <si>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</si>
  <si>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</si>
  <si>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</si>
  <si>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</si>
  <si>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</si>
  <si>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</si>
  <si>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</si>
  <si>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</si>
  <si>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</si>
  <si>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</si>
  <si>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</si>
  <si>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</si>
  <si>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</si>
  <si>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</si>
  <si>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</si>
  <si>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</si>
  <si>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</si>
  <si>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</si>
  <si>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</si>
  <si>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</si>
  <si>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</si>
  <si>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</si>
  <si>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</si>
  <si>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</si>
  <si>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</si>
  <si>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</si>
  <si>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</si>
  <si>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</si>
  <si>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</si>
  <si>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</si>
  <si>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</si>
  <si>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</si>
  <si>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</si>
  <si>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</si>
  <si>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</si>
  <si>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</si>
  <si>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</si>
  <si>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</si>
  <si>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</si>
  <si>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</si>
  <si>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</si>
  <si>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</si>
  <si>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</si>
  <si>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</si>
  <si>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</si>
  <si>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</si>
  <si>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</si>
  <si>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</si>
  <si>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</si>
  <si>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</si>
  <si>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</si>
  <si>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</si>
  <si>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</si>
  <si>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</si>
  <si>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</si>
  <si>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</si>
  <si>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</si>
  <si>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</si>
  <si>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</si>
  <si>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</si>
  <si>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</si>
  <si>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</si>
  <si>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</si>
  <si>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</si>
  <si>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</si>
  <si>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</si>
  <si>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</si>
  <si>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</si>
  <si>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</si>
  <si>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</si>
  <si>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</si>
  <si>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</si>
  <si>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</si>
  <si>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</si>
  <si>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</si>
  <si>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</si>
  <si>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</si>
  <si>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</si>
  <si>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</si>
  <si>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</si>
  <si>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</si>
  <si>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</si>
  <si>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</si>
  <si>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</si>
  <si>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</si>
  <si>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</si>
  <si>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</si>
  <si>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</si>
  <si>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</si>
  <si>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</si>
  <si>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</si>
  <si>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</si>
  <si>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</si>
  <si>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</si>
  <si>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</si>
  <si>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</si>
  <si>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</si>
  <si>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</si>
  <si>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</si>
  <si>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</si>
  <si>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</si>
  <si>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</si>
  <si>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</si>
  <si>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</si>
  <si>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</si>
  <si>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</si>
  <si>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</si>
  <si>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</si>
  <si>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</si>
  <si>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</si>
  <si>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</si>
  <si>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</si>
  <si>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</si>
  <si>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</si>
  <si>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</si>
  <si>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</si>
  <si>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</si>
  <si>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</si>
  <si>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</si>
  <si>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</si>
  <si>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</si>
  <si>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</si>
  <si>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</si>
  <si>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</si>
  <si>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</si>
  <si>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</si>
  <si>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</si>
  <si>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</si>
  <si>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</si>
  <si>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</si>
  <si>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</si>
  <si>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</si>
  <si>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</si>
  <si>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</si>
  <si>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</si>
  <si>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</si>
  <si>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</si>
  <si>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</si>
  <si>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</si>
  <si>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</si>
  <si>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</si>
  <si>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</si>
  <si>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</si>
  <si>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</si>
  <si>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</si>
  <si>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</si>
  <si>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</si>
  <si>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</si>
  <si>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</si>
  <si>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</si>
  <si>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</si>
  <si>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</si>
  <si>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</si>
  <si>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</si>
  <si>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</si>
  <si>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</si>
  <si>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</si>
  <si>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</si>
  <si>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</si>
  <si>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</si>
  <si>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</si>
  <si>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</si>
  <si>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</si>
  <si>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</si>
  <si>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</si>
  <si>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</si>
  <si>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</si>
  <si>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</si>
  <si>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</si>
  <si>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</si>
  <si>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</si>
  <si>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</si>
  <si>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</si>
  <si>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</si>
  <si>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</si>
  <si>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</si>
  <si>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</si>
  <si>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</si>
  <si>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</si>
  <si>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</si>
  <si>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</si>
  <si>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</si>
  <si>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</si>
  <si>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</si>
  <si>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</si>
  <si>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</si>
  <si>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</si>
  <si>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</si>
  <si>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</si>
  <si>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</si>
  <si>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</si>
  <si>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</si>
  <si>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</si>
  <si>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</si>
  <si>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</si>
  <si>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</si>
  <si>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</si>
  <si>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</si>
  <si>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</si>
  <si>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</si>
  <si>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</si>
  <si>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</si>
  <si>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</si>
  <si>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</si>
  <si>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</si>
  <si>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</si>
  <si>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</si>
  <si>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</si>
  <si>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</si>
  <si>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</si>
  <si>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</si>
  <si>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</si>
  <si>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</si>
  <si>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</si>
  <si>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</si>
  <si>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</si>
  <si>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</si>
  <si>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</si>
  <si>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</si>
  <si>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</si>
  <si>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</si>
  <si>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</si>
  <si>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</si>
  <si>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</si>
  <si>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</si>
  <si>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</si>
  <si>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</si>
  <si>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</si>
  <si>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</si>
  <si>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</si>
  <si>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</si>
  <si>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</si>
  <si>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</si>
  <si>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</si>
  <si>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</si>
  <si>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</si>
  <si>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</si>
  <si>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</si>
  <si>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</si>
  <si>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</si>
  <si>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</si>
  <si>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</si>
  <si>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</si>
  <si>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</si>
  <si>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</si>
  <si>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</si>
  <si>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</si>
  <si>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</si>
  <si>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</si>
  <si>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</si>
  <si>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</si>
  <si>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</si>
  <si>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</si>
  <si>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</si>
  <si>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</si>
  <si>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</si>
  <si>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</si>
  <si>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</si>
  <si>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</si>
  <si>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</si>
  <si>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</si>
  <si>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</si>
  <si>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</si>
  <si>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</si>
  <si>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</si>
  <si>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</si>
  <si>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</si>
  <si>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</si>
  <si>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</si>
  <si>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</si>
  <si>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</si>
  <si>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</si>
  <si>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</si>
  <si>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</si>
  <si>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</si>
  <si>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</si>
  <si>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</si>
  <si>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</si>
  <si>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</si>
  <si>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</si>
  <si>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</si>
  <si>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</si>
  <si>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</si>
  <si>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</si>
  <si>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</si>
  <si>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</si>
  <si>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</si>
  <si>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</si>
  <si>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</si>
  <si>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</si>
  <si>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</si>
  <si>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</si>
  <si>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</si>
  <si>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</si>
  <si>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</si>
  <si>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</si>
  <si>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</si>
  <si>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</si>
  <si>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</si>
  <si>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</si>
  <si>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</si>
  <si>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</si>
  <si>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</si>
  <si>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</si>
  <si>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</si>
  <si>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</si>
  <si>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</si>
  <si>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</si>
  <si>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</si>
  <si>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</si>
  <si>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</si>
  <si>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</si>
  <si>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</si>
  <si>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</si>
  <si>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</si>
  <si>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</si>
  <si>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</si>
  <si>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</si>
  <si>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</si>
  <si>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</si>
  <si>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</si>
  <si>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</si>
  <si>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</si>
  <si>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</si>
  <si>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</si>
  <si>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</si>
  <si>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</si>
  <si>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</si>
  <si>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</si>
  <si>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</si>
  <si>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</si>
  <si>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</si>
  <si>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</si>
  <si>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</si>
  <si>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</si>
  <si>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</si>
  <si>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</si>
  <si>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</si>
  <si>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</si>
  <si>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</si>
  <si>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</si>
  <si>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</si>
  <si>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</si>
  <si>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</si>
  <si>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</si>
  <si>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</si>
  <si>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</si>
  <si>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</si>
  <si>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</si>
  <si>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</si>
  <si>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</si>
  <si>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</si>
  <si>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</si>
  <si>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</si>
  <si>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</si>
  <si>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</si>
  <si>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</si>
  <si>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</si>
  <si>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</si>
  <si>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</si>
  <si>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</si>
  <si>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</si>
  <si>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</si>
  <si>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</si>
  <si>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</si>
  <si>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</si>
  <si>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</si>
  <si>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</si>
  <si>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</si>
  <si>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</si>
  <si>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</si>
  <si>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</si>
  <si>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</si>
  <si>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</si>
  <si>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</si>
  <si>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</si>
  <si>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</si>
  <si>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</si>
  <si>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</si>
  <si>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</si>
  <si>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</si>
  <si>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</si>
  <si>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</si>
  <si>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</si>
  <si>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</si>
  <si>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</si>
  <si>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</si>
  <si>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</si>
  <si>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</si>
  <si>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</si>
  <si>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</si>
  <si>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</si>
  <si>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</si>
  <si>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</si>
  <si>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</si>
  <si>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</si>
  <si>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</si>
  <si>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</si>
  <si>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</si>
  <si>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</si>
  <si>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</si>
  <si>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</si>
  <si>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</si>
  <si>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</si>
  <si>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</si>
  <si>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</si>
  <si>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</si>
  <si>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</si>
  <si>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</si>
  <si>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</si>
  <si>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</si>
  <si>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</si>
  <si>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</si>
  <si>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</si>
  <si>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</si>
  <si>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</si>
  <si>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</si>
  <si>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</si>
  <si>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</si>
  <si>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</si>
  <si>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</si>
  <si>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</si>
  <si>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</si>
  <si>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</si>
  <si>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</si>
  <si>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</si>
  <si>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</si>
  <si>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</si>
  <si>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</si>
  <si>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</si>
  <si>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</si>
  <si>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</si>
  <si>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</si>
  <si>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</si>
  <si>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</si>
  <si>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</si>
  <si>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</si>
  <si>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</si>
  <si>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</si>
  <si>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</si>
  <si>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</si>
  <si>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</si>
  <si>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</si>
  <si>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</si>
  <si>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</si>
  <si>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</si>
  <si>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</si>
  <si>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</si>
  <si>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</si>
  <si>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</si>
  <si>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</si>
  <si>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</si>
  <si>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</si>
  <si>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</si>
  <si>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</si>
  <si>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</si>
  <si>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</si>
  <si>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</si>
  <si>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</si>
  <si>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</si>
  <si>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</si>
  <si>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</si>
  <si>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</si>
  <si>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</si>
  <si>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</si>
  <si>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</si>
  <si>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</si>
  <si>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</si>
  <si>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</si>
  <si>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</si>
  <si>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</si>
  <si>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</si>
  <si>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</si>
  <si>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</si>
  <si>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</si>
  <si>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</si>
  <si>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</si>
  <si>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</si>
  <si>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</si>
  <si>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</si>
  <si>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</si>
  <si>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</si>
  <si>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</si>
  <si>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</si>
  <si>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</si>
  <si>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</si>
  <si>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</si>
  <si>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</si>
  <si>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</si>
  <si>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</si>
  <si>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</si>
  <si>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</si>
  <si>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</si>
  <si>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</si>
  <si>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</si>
  <si>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</si>
  <si>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</si>
  <si>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</si>
  <si>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</si>
  <si>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</si>
  <si>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</si>
  <si>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</si>
  <si>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</si>
  <si>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</si>
  <si>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</si>
  <si>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</si>
  <si>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</si>
  <si>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</si>
  <si>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</si>
  <si>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</si>
  <si>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</si>
  <si>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</si>
  <si>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</si>
  <si>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</si>
  <si>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</si>
  <si>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</si>
  <si>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</si>
  <si>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</si>
  <si>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</si>
  <si>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</si>
  <si>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</si>
  <si>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</si>
  <si>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</si>
  <si>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</si>
  <si>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</si>
  <si>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</si>
  <si>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</si>
  <si>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</si>
  <si>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</si>
  <si>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</si>
  <si>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</si>
  <si>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</si>
  <si>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</si>
  <si>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</si>
  <si>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</si>
  <si>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</si>
  <si>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</si>
  <si>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</si>
  <si>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</si>
  <si>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</si>
  <si>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</si>
  <si>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</si>
  <si>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</si>
  <si>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</si>
  <si>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</si>
  <si>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</si>
  <si>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</si>
  <si>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</si>
  <si>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</si>
  <si>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</si>
  <si>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</si>
  <si>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</si>
  <si>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</si>
  <si>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</si>
  <si>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</si>
  <si>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</si>
  <si>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</si>
  <si>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</si>
  <si>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</si>
  <si>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</si>
  <si>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</si>
  <si>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</si>
  <si>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</si>
  <si>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</si>
  <si>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</si>
  <si>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</si>
  <si>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</si>
  <si>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</si>
  <si>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</si>
  <si>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</si>
  <si>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</si>
  <si>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</si>
  <si>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</si>
  <si>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</si>
  <si>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</si>
  <si>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</si>
  <si>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</si>
  <si>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</si>
  <si>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</si>
  <si>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</si>
  <si>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</si>
  <si>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</si>
  <si>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</si>
  <si>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</si>
  <si>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</si>
  <si>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</si>
  <si>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</si>
  <si>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</si>
  <si>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</si>
  <si>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</si>
  <si>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</si>
  <si>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</si>
  <si>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</si>
  <si>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</si>
  <si>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</si>
  <si>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</si>
  <si>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</si>
  <si>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</si>
  <si>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</si>
  <si>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</si>
  <si>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</si>
  <si>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</si>
  <si>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</si>
  <si>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</si>
  <si>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</si>
  <si>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</si>
  <si>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</si>
  <si>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</si>
  <si>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</si>
  <si>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</si>
  <si>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</si>
  <si>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</si>
  <si>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</si>
  <si>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</si>
  <si>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</si>
  <si>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</si>
  <si>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</si>
  <si>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</si>
  <si>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</si>
  <si>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</si>
  <si>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</si>
  <si>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</si>
  <si>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</si>
  <si>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</si>
  <si>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</si>
  <si>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</si>
  <si>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</si>
  <si>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</si>
  <si>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</si>
  <si>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</si>
  <si>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</si>
  <si>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</si>
  <si>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</si>
  <si>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</si>
  <si>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</si>
  <si>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</si>
  <si>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</si>
  <si>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</si>
  <si>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</si>
  <si>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</si>
  <si>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</si>
  <si>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</si>
  <si>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</si>
  <si>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</si>
  <si>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</si>
  <si>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</si>
  <si>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</si>
  <si>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</si>
  <si>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</si>
  <si>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</si>
  <si>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</si>
  <si>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</si>
  <si>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</si>
  <si>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</si>
  <si>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</si>
  <si>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</si>
  <si>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</si>
  <si>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</si>
  <si>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</si>
  <si>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</si>
  <si>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</si>
  <si>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</si>
  <si>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</si>
  <si>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</si>
  <si>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</si>
  <si>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</si>
  <si>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</si>
  <si>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</si>
  <si>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</si>
  <si>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</si>
  <si>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</si>
  <si>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</si>
  <si>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</si>
  <si>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</si>
  <si>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</si>
  <si>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</si>
  <si>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</si>
  <si>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</si>
  <si>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</si>
  <si>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</si>
  <si>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</si>
  <si>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</si>
  <si>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</si>
  <si>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</si>
  <si>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</si>
  <si>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</si>
  <si>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</si>
  <si>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</si>
  <si>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</si>
  <si>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</si>
  <si>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</si>
  <si>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</si>
  <si>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</si>
  <si>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</si>
  <si>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</si>
  <si>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</si>
  <si>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</si>
  <si>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</si>
  <si>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</si>
  <si>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</si>
  <si>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</si>
  <si>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</si>
  <si>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</si>
  <si>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</si>
  <si>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</si>
  <si>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</si>
  <si>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</si>
  <si>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</si>
  <si>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</si>
  <si>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</si>
  <si>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</si>
  <si>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</si>
  <si>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</si>
  <si>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</si>
  <si>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</si>
  <si>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</si>
  <si>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</si>
  <si>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</si>
  <si>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</si>
  <si>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</si>
  <si>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</si>
  <si>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</si>
  <si>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</si>
  <si>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</si>
  <si>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</si>
  <si>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</si>
  <si>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</si>
  <si>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</si>
  <si>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</si>
  <si>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</si>
  <si>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</si>
  <si>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</si>
  <si>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</si>
  <si>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</si>
  <si>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</si>
  <si>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</si>
  <si>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</si>
  <si>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</si>
  <si>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</si>
  <si>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</si>
  <si>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</si>
  <si>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</si>
  <si>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</si>
  <si>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</si>
  <si>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</si>
  <si>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</si>
  <si>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</si>
  <si>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</si>
  <si>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</si>
  <si>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</si>
  <si>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</si>
  <si>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</si>
  <si>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</si>
  <si>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</si>
  <si>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</si>
  <si>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</si>
  <si>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</si>
  <si>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</si>
  <si>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</si>
  <si>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</si>
  <si>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</si>
  <si>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</si>
  <si>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</si>
  <si>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</si>
  <si>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</si>
  <si>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</si>
  <si>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</si>
  <si>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</si>
  <si>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</si>
  <si>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</si>
  <si>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</si>
  <si>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</si>
  <si>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</si>
  <si>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</si>
  <si>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</si>
  <si>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</si>
  <si>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</si>
  <si>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</si>
  <si>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</si>
  <si>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</si>
  <si>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</si>
  <si>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</si>
  <si>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</si>
  <si>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</si>
  <si>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</si>
  <si>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</si>
  <si>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</si>
  <si>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</si>
  <si>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</si>
  <si>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</si>
  <si>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</si>
  <si>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</si>
  <si>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</si>
  <si>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</si>
  <si>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</si>
  <si>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</si>
  <si>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</si>
  <si>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</si>
  <si>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</si>
  <si>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</si>
  <si>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</si>
  <si>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</si>
  <si>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</si>
  <si>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</si>
  <si>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</si>
  <si>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</si>
  <si>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</si>
  <si>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</si>
  <si>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</si>
  <si>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</si>
  <si>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</si>
  <si>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</si>
  <si>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</si>
  <si>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</si>
  <si>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</si>
  <si>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</si>
  <si>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</si>
  <si>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</si>
  <si>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</si>
  <si>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</si>
  <si>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</si>
  <si>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</si>
  <si>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</si>
  <si>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</si>
  <si>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</si>
  <si>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</si>
  <si>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</si>
  <si>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</si>
  <si>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</si>
  <si>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</si>
  <si>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</si>
  <si>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</si>
  <si>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</si>
  <si>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</si>
  <si>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</si>
  <si>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</si>
  <si>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</si>
  <si>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</si>
  <si>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</si>
  <si>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</si>
  <si>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</si>
  <si>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</si>
  <si>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</si>
  <si>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</si>
  <si>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</si>
  <si>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</si>
  <si>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</si>
  <si>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</si>
  <si>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</si>
  <si>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</si>
  <si>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</si>
  <si>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</si>
  <si>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</si>
  <si>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</si>
  <si>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</si>
  <si>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</si>
  <si>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</si>
  <si>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</si>
  <si>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</si>
  <si>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</si>
  <si>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</si>
  <si>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</si>
  <si>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</si>
  <si>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</si>
  <si>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</si>
  <si>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</si>
  <si>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</si>
  <si>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</si>
  <si>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</si>
  <si>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</si>
  <si>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</si>
  <si>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</si>
  <si>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</si>
  <si>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</si>
  <si>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</si>
  <si>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</si>
  <si>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</si>
  <si>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</si>
  <si>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</si>
  <si>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</si>
  <si>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</si>
  <si>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</si>
  <si>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</si>
  <si>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</si>
  <si>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</si>
  <si>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</si>
  <si>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</si>
  <si>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</si>
  <si>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</si>
  <si>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</si>
  <si>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</si>
  <si>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</si>
  <si>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</si>
  <si>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</si>
  <si>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</si>
  <si>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</si>
  <si>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</si>
  <si>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</si>
  <si>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</si>
  <si>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</si>
  <si>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</si>
  <si>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</si>
  <si>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</si>
  <si>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</si>
  <si>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</si>
  <si>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</si>
  <si>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</si>
  <si>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</si>
  <si>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</si>
  <si>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</si>
  <si>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</si>
  <si>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</si>
  <si>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</si>
  <si>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</si>
  <si>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</si>
  <si>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</si>
  <si>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</si>
  <si>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</si>
  <si>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</si>
  <si>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</si>
  <si>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</si>
  <si>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</si>
  <si>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</si>
  <si>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</si>
  <si>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</si>
  <si>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</si>
  <si>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</si>
  <si>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</si>
  <si>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</si>
  <si>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</si>
  <si>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</si>
  <si>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</si>
  <si>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</si>
  <si>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</si>
  <si>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</si>
  <si>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</si>
  <si>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</si>
  <si>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</si>
  <si>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</si>
  <si>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</si>
  <si>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</si>
  <si>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</si>
  <si>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</si>
  <si>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</si>
  <si>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</si>
  <si>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</si>
  <si>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</si>
  <si>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</si>
  <si>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</si>
  <si>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</si>
  <si>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</si>
  <si>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</si>
  <si>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</si>
  <si>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</si>
  <si>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</si>
  <si>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</si>
  <si>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</si>
  <si>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</si>
  <si>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</si>
  <si>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</si>
  <si>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</si>
  <si>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</si>
  <si>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</si>
  <si>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</si>
  <si>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</si>
  <si>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</si>
  <si>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</si>
  <si>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</si>
  <si>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</si>
  <si>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</si>
  <si>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</si>
  <si>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</si>
  <si>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</si>
  <si>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</si>
  <si>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</si>
  <si>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</si>
  <si>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</si>
  <si>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</si>
  <si>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</si>
  <si>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</si>
  <si>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</si>
  <si>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</si>
  <si>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</si>
  <si>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</si>
  <si>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</si>
  <si>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</si>
  <si>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</si>
  <si>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</si>
  <si>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</si>
  <si>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</si>
  <si>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</si>
  <si>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</si>
  <si>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</si>
  <si>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</si>
  <si>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</si>
  <si>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</si>
  <si>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</si>
  <si>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</si>
  <si>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</si>
  <si>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</si>
  <si>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</si>
  <si>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</si>
  <si>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</si>
  <si>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</si>
  <si>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</si>
  <si>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</si>
  <si>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</si>
  <si>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</si>
  <si>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</si>
  <si>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</si>
  <si>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</si>
  <si>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</si>
  <si>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</si>
  <si>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</si>
  <si>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</si>
  <si>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</si>
  <si>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</si>
  <si>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</si>
  <si>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</si>
  <si>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</si>
  <si>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</si>
  <si>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</si>
  <si>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</si>
  <si>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</si>
  <si>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</si>
  <si>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</si>
  <si>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</si>
  <si>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</si>
  <si>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</si>
  <si>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</si>
  <si>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</si>
  <si>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</si>
  <si>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</si>
  <si>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</si>
  <si>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</si>
  <si>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</si>
  <si>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</si>
  <si>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</si>
  <si>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</si>
  <si>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</si>
  <si>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</si>
  <si>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</si>
  <si>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</si>
  <si>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</si>
  <si>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</si>
  <si>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</si>
  <si>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</si>
  <si>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</si>
  <si>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</si>
  <si>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</si>
  <si>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</si>
  <si>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</si>
  <si>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</si>
  <si>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</si>
  <si>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</si>
  <si>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</si>
  <si>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</si>
  <si>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</si>
  <si>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</si>
  <si>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</si>
  <si>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</si>
  <si>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</si>
  <si>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</si>
  <si>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</si>
  <si>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</si>
  <si>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</si>
  <si>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</si>
  <si>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</si>
  <si>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</si>
  <si>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</si>
  <si>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</si>
  <si>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</si>
  <si>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</si>
  <si>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</si>
  <si>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</si>
  <si>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</si>
  <si>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</si>
  <si>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</si>
  <si>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</si>
  <si>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</si>
  <si>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</si>
  <si>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</si>
  <si>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</si>
  <si>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</si>
  <si>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</si>
  <si>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</si>
  <si>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</si>
  <si>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</si>
  <si>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</si>
  <si>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</si>
  <si>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</si>
  <si>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</si>
  <si>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</si>
  <si>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</si>
  <si>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</si>
  <si>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</si>
  <si>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</si>
  <si>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</si>
  <si>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</si>
  <si>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</si>
  <si>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</si>
  <si>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</si>
  <si>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</si>
  <si>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</si>
  <si>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</si>
  <si>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</si>
  <si>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</si>
  <si>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</si>
  <si>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</si>
  <si>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</si>
  <si>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</si>
  <si>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</si>
  <si>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</si>
  <si>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</si>
  <si>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</si>
  <si>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</si>
  <si>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</si>
  <si>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</si>
  <si>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</si>
  <si>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</si>
  <si>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</si>
  <si>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</si>
  <si>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</si>
  <si>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</si>
  <si>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</si>
  <si>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</si>
  <si>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</si>
  <si>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</si>
  <si>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</si>
  <si>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</si>
  <si>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</si>
  <si>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</si>
  <si>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</si>
  <si>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</si>
  <si>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</si>
  <si>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</si>
  <si>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</si>
  <si>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</si>
  <si>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</si>
  <si>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</si>
  <si>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</si>
  <si>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</si>
  <si>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</si>
  <si>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</si>
  <si>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</si>
  <si>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</si>
  <si>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</si>
  <si>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</si>
  <si>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</si>
  <si>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</si>
  <si>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</si>
  <si>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</si>
  <si>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</si>
  <si>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</si>
  <si>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</si>
  <si>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</si>
  <si>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</si>
  <si>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</si>
  <si>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</si>
  <si>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</si>
  <si>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</si>
  <si>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</si>
  <si>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</si>
  <si>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</si>
  <si>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</si>
  <si>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</si>
  <si>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</si>
  <si>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</si>
  <si>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</si>
  <si>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</si>
  <si>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</si>
  <si>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</si>
  <si>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</si>
  <si>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</si>
  <si>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</si>
  <si>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</si>
  <si>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</si>
  <si>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</si>
  <si>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</si>
  <si>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</si>
  <si>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</si>
  <si>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</si>
  <si>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</si>
  <si>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</si>
  <si>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</si>
  <si>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</si>
  <si>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</si>
  <si>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</si>
  <si>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</si>
  <si>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</si>
  <si>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</si>
  <si>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</si>
  <si>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</si>
  <si>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</si>
  <si>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</si>
  <si>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</si>
  <si>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</si>
  <si>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</si>
  <si>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</si>
  <si>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</si>
  <si>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</si>
  <si>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</si>
  <si>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</si>
  <si>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</si>
  <si>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</si>
  <si>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</si>
  <si>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</si>
  <si>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</si>
  <si>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</si>
  <si>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</si>
  <si>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</si>
  <si>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</si>
  <si>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</si>
  <si>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</si>
  <si>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</si>
  <si>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</si>
  <si>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</si>
  <si>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</si>
  <si>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</si>
  <si>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</si>
  <si>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</si>
  <si>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</si>
  <si>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</si>
  <si>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</si>
  <si>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</si>
  <si>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</si>
  <si>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</si>
  <si>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</si>
  <si>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</si>
  <si>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</si>
  <si>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</si>
  <si>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</si>
  <si>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</si>
  <si>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</si>
  <si>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</si>
  <si>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</si>
  <si>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</si>
  <si>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</si>
  <si>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</si>
  <si>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</si>
  <si>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</si>
  <si>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</si>
  <si>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</si>
  <si>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</si>
  <si>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</si>
  <si>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</si>
  <si>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</si>
  <si>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</si>
  <si>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</si>
  <si>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</si>
  <si>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</si>
  <si>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</si>
  <si>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</si>
  <si>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</si>
  <si>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</si>
  <si>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</si>
  <si>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</si>
  <si>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</si>
  <si>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</si>
  <si>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</si>
  <si>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</si>
  <si>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</si>
  <si>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</si>
  <si>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</si>
  <si>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</si>
  <si>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</si>
  <si>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</si>
  <si>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</si>
  <si>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</si>
  <si>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</si>
  <si>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</si>
  <si>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</si>
  <si>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</si>
  <si>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</si>
  <si>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</si>
  <si>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</si>
  <si>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</si>
  <si>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</si>
  <si>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</si>
  <si>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</si>
  <si>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</si>
  <si>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</si>
  <si>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</si>
  <si>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</si>
  <si>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</si>
  <si>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</si>
  <si>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</si>
  <si>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</si>
  <si>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</si>
  <si>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</si>
  <si>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</si>
  <si>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</si>
  <si>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</si>
  <si>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</si>
  <si>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</si>
  <si>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</si>
  <si>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</si>
  <si>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</si>
  <si>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</si>
  <si>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</si>
  <si>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</si>
  <si>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</si>
  <si>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</si>
  <si>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</si>
  <si>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</si>
  <si>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</si>
  <si>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</si>
  <si>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</si>
  <si>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</si>
  <si>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</si>
  <si>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</si>
  <si>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</si>
  <si>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</si>
  <si>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</si>
  <si>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</si>
  <si>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</si>
  <si>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</si>
  <si>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</si>
  <si>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</si>
  <si>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</si>
  <si>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</si>
  <si>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</si>
  <si>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</si>
  <si>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</si>
  <si>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</si>
  <si>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</si>
  <si>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</si>
  <si>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</si>
  <si>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</si>
  <si>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</si>
  <si>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</si>
  <si>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</si>
  <si>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</si>
  <si>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</si>
  <si>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</si>
  <si>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</si>
  <si>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</si>
  <si>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</si>
  <si>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</si>
  <si>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</si>
  <si>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</si>
  <si>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</si>
  <si>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</si>
  <si>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</si>
  <si>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</si>
  <si>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</si>
  <si>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</si>
  <si>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</si>
  <si>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</si>
  <si>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</si>
  <si>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</si>
  <si>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</si>
  <si>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</si>
  <si>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</si>
  <si>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</si>
  <si>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</si>
  <si>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</si>
  <si>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</si>
  <si>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</si>
  <si>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</si>
  <si>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</si>
  <si>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</si>
  <si>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</si>
  <si>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</si>
  <si>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</si>
  <si>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</si>
  <si>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</si>
  <si>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</si>
  <si>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</si>
  <si>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</si>
  <si>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</si>
  <si>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</si>
  <si>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</si>
  <si>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</si>
  <si>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</si>
  <si>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</si>
  <si>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</si>
  <si>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</si>
  <si>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</si>
  <si>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</si>
  <si>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</si>
  <si>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</si>
  <si>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</si>
  <si>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</si>
  <si>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</si>
  <si>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</si>
  <si>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</si>
  <si>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</si>
  <si>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</si>
  <si>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</si>
  <si>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</si>
  <si>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</si>
  <si>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</si>
  <si>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</si>
  <si>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</si>
  <si>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</si>
  <si>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</si>
  <si>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</si>
  <si>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</si>
  <si>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</si>
  <si>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</si>
  <si>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</si>
  <si>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</si>
  <si>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</si>
  <si>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</si>
  <si>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</si>
  <si>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</si>
  <si>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</si>
  <si>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</si>
  <si>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</si>
  <si>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</si>
  <si>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</si>
  <si>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</si>
  <si>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</si>
  <si>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</si>
  <si>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</si>
  <si>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</si>
  <si>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</si>
  <si>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</si>
  <si>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</si>
  <si>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</si>
  <si>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</si>
  <si>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</si>
  <si>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</si>
  <si>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</si>
  <si>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</si>
  <si>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</si>
  <si>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</si>
  <si>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</si>
  <si>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</si>
  <si>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</si>
  <si>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</si>
  <si>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</si>
  <si>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</si>
  <si>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</si>
  <si>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</si>
  <si>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</si>
  <si>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</si>
  <si>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</si>
  <si>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</si>
  <si>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</si>
  <si>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</si>
  <si>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</si>
  <si>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</si>
  <si>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</si>
  <si>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</si>
  <si>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</si>
  <si>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</si>
  <si>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</si>
  <si>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</si>
  <si>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</si>
  <si>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</si>
  <si>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</si>
  <si>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</si>
  <si>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</si>
  <si>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</si>
  <si>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</si>
  <si>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</si>
  <si>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</si>
  <si>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</si>
  <si>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</si>
  <si>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</si>
  <si>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</si>
  <si>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</si>
  <si>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</si>
  <si>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</si>
  <si>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</si>
  <si>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</si>
  <si>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</si>
  <si>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</si>
  <si>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</si>
  <si>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</si>
  <si>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</si>
  <si>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</si>
  <si>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</si>
  <si>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</si>
  <si>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</si>
  <si>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</si>
  <si>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</si>
  <si>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</si>
  <si>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</si>
  <si>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</si>
  <si>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</si>
  <si>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</si>
  <si>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</si>
  <si>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</si>
  <si>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</si>
  <si>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</si>
  <si>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</si>
  <si>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</si>
  <si>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</si>
  <si>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</si>
  <si>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</si>
  <si>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</si>
  <si>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</si>
  <si>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</si>
  <si>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</si>
  <si>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</si>
  <si>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</si>
  <si>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</si>
  <si>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</si>
  <si>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</si>
  <si>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</si>
  <si>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</si>
  <si>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</si>
  <si>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</si>
  <si>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</si>
  <si>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</si>
  <si>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</si>
  <si>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</si>
  <si>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</si>
  <si>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</si>
  <si>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</si>
  <si>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</si>
  <si>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</si>
  <si>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</si>
  <si>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</si>
  <si>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</si>
  <si>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</si>
  <si>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</si>
  <si>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</si>
  <si>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</si>
  <si>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</si>
  <si>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</si>
  <si>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</si>
  <si>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</si>
  <si>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</si>
  <si>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</si>
  <si>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</si>
  <si>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</si>
  <si>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</si>
  <si>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</si>
  <si>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</si>
  <si>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</si>
  <si>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</si>
  <si>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</si>
  <si>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</si>
  <si>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</si>
  <si>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</si>
  <si>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</si>
  <si>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</si>
  <si>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</si>
  <si>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</si>
  <si>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</si>
  <si>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</si>
  <si>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</si>
  <si>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</si>
  <si>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</si>
  <si>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</si>
  <si>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</si>
  <si>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</si>
  <si>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</si>
  <si>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</si>
  <si>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</si>
  <si>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</si>
  <si>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</si>
  <si>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</si>
  <si>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</si>
  <si>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</si>
  <si>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</si>
  <si>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</si>
  <si>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</si>
  <si>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</si>
  <si>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</si>
  <si>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</si>
  <si>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</si>
  <si>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</si>
  <si>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</si>
  <si>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</si>
  <si>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</si>
  <si>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</si>
  <si>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</si>
  <si>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</si>
  <si>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</si>
  <si>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</si>
  <si>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</si>
  <si>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</si>
  <si>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</si>
  <si>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</si>
  <si>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</si>
  <si>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</si>
  <si>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</si>
  <si>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</si>
  <si>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</si>
  <si>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</si>
  <si>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</si>
  <si>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</si>
  <si>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</si>
  <si>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</si>
  <si>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</si>
  <si>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</si>
  <si>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</si>
  <si>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</si>
  <si>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</si>
  <si>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</si>
  <si>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</si>
  <si>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</si>
  <si>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</si>
  <si>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</si>
  <si>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</si>
  <si>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</si>
  <si>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</si>
  <si>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</si>
  <si>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</si>
  <si>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</si>
  <si>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</si>
  <si>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</si>
  <si>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</si>
  <si>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</si>
  <si>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</si>
  <si>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</si>
  <si>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</si>
  <si>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</si>
  <si>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</si>
  <si>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</si>
  <si>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</si>
  <si>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</si>
  <si>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</si>
  <si>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</si>
  <si>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</si>
  <si>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</si>
  <si>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</si>
  <si>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</si>
  <si>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</si>
  <si>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</si>
  <si>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</si>
  <si>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</si>
  <si>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</si>
  <si>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</si>
  <si>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</si>
  <si>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</si>
  <si>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</si>
  <si>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</si>
  <si>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</si>
  <si>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</si>
  <si>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</si>
  <si>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</si>
  <si>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</si>
  <si>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</si>
  <si>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</si>
  <si>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</si>
  <si>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</si>
  <si>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</si>
  <si>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</si>
  <si>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</si>
  <si>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</si>
  <si>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</si>
  <si>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</si>
  <si>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</si>
  <si>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</si>
  <si>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</si>
  <si>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</si>
  <si>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</si>
  <si>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</si>
  <si>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</si>
  <si>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</si>
  <si>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</si>
  <si>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</si>
  <si>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</si>
  <si>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</si>
  <si>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</si>
  <si>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</si>
  <si>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</si>
  <si>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</si>
  <si>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</si>
  <si>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</si>
  <si>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</si>
  <si>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</si>
  <si>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</si>
  <si>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</si>
  <si>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</si>
  <si>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</si>
  <si>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</si>
  <si>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</si>
  <si>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</si>
  <si>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</si>
  <si>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</si>
  <si>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</si>
  <si>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</si>
  <si>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</si>
  <si>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</si>
  <si>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</si>
  <si>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</si>
  <si>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</si>
  <si>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</si>
  <si>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</si>
  <si>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</si>
  <si>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</si>
  <si>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</si>
  <si>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</si>
  <si>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</si>
  <si>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</si>
  <si>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</si>
  <si>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</si>
  <si>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</si>
  <si>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</si>
  <si>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</si>
  <si>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</si>
  <si>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</si>
  <si>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</si>
  <si>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</si>
  <si>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</si>
  <si>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</si>
  <si>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</si>
  <si>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</si>
  <si>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</si>
  <si>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</si>
  <si>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</si>
  <si>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</si>
  <si>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</si>
  <si>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</si>
  <si>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</si>
  <si>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</si>
  <si>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</si>
  <si>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</si>
  <si>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</si>
  <si>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</si>
  <si>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</si>
  <si>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</si>
  <si>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</si>
  <si>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</si>
  <si>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</si>
  <si>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</si>
  <si>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</si>
  <si>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</si>
  <si>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</si>
  <si>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</si>
  <si>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</si>
  <si>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</si>
  <si>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</si>
  <si>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</si>
  <si>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</si>
  <si>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</si>
  <si>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</si>
  <si>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</si>
  <si>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</si>
  <si>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</si>
  <si>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</si>
  <si>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</si>
  <si>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</si>
  <si>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</si>
  <si>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</si>
  <si>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</si>
  <si>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</si>
  <si>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</si>
  <si>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</si>
  <si>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</si>
  <si>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</si>
  <si>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</si>
  <si>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</si>
  <si>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</si>
  <si>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</si>
  <si>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</si>
  <si>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</si>
  <si>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</si>
  <si>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</si>
  <si>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</si>
  <si>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</si>
  <si>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</si>
  <si>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</si>
  <si>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</si>
  <si>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</si>
  <si>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</si>
  <si>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</si>
  <si>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</si>
  <si>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</si>
  <si>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</si>
  <si>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</si>
  <si>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</si>
  <si>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</si>
  <si>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</si>
  <si>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</si>
  <si>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</si>
  <si>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</si>
  <si>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</si>
  <si>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</si>
  <si>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</si>
  <si>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</si>
  <si>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</si>
  <si>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</si>
  <si>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</si>
  <si>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</si>
  <si>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</si>
  <si>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</si>
  <si>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</si>
  <si>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</si>
  <si>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</si>
  <si>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</si>
  <si>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</si>
  <si>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</si>
  <si>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</si>
  <si>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</si>
  <si>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</si>
  <si>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</si>
  <si>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</si>
  <si>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</si>
  <si>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</si>
  <si>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</si>
  <si>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</si>
  <si>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</si>
  <si>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</si>
  <si>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</si>
  <si>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</si>
  <si>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</si>
  <si>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</si>
  <si>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</si>
  <si>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</si>
  <si>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</si>
  <si>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</si>
  <si>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</si>
  <si>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</si>
  <si>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</si>
  <si>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</si>
  <si>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</si>
  <si>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</si>
  <si>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</si>
  <si>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</si>
  <si>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</si>
  <si>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</si>
  <si>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</si>
  <si>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</si>
  <si>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</si>
  <si>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</si>
  <si>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</si>
  <si>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</si>
  <si>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</si>
  <si>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</si>
  <si>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</si>
  <si>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</si>
  <si>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</si>
  <si>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</si>
  <si>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</si>
  <si>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</si>
  <si>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</si>
  <si>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</si>
  <si>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</si>
  <si>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</si>
  <si>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</si>
  <si>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</si>
  <si>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</si>
  <si>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</si>
  <si>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</si>
  <si>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</si>
  <si>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</si>
  <si>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</si>
  <si>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</si>
  <si>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</si>
  <si>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</si>
  <si>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</si>
  <si>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</si>
  <si>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</si>
  <si>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</si>
  <si>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</si>
  <si>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</si>
  <si>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</si>
  <si>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</si>
  <si>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</si>
  <si>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</si>
  <si>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</si>
  <si>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</si>
  <si>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</si>
  <si>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</si>
  <si>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</si>
  <si>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</si>
  <si>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</si>
  <si>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</si>
  <si>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</si>
  <si>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</si>
  <si>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</si>
  <si>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</si>
  <si>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</si>
  <si>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</si>
  <si>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</si>
  <si>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</si>
  <si>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</si>
  <si>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</si>
  <si>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</si>
  <si>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</si>
  <si>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</si>
  <si>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</si>
  <si>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</si>
  <si>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</si>
  <si>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</si>
  <si>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</si>
  <si>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</si>
  <si>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</si>
  <si>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</si>
  <si>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</si>
  <si>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</si>
  <si>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</si>
  <si>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</si>
  <si>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</si>
  <si>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</si>
  <si>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</si>
  <si>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</si>
  <si>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</si>
  <si>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</si>
  <si>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</si>
  <si>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</si>
  <si>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</si>
  <si>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</si>
  <si>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</si>
  <si>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</si>
  <si>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</si>
  <si>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</si>
  <si>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</si>
  <si>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</si>
  <si>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</si>
  <si>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</si>
  <si>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</si>
  <si>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</si>
  <si>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</si>
  <si>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</si>
  <si>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</si>
  <si>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</si>
  <si>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</si>
  <si>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</si>
  <si>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</si>
  <si>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</si>
  <si>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</si>
  <si>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</si>
  <si>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</si>
  <si>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</si>
  <si>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</si>
  <si>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</si>
  <si>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</si>
  <si>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</si>
  <si>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</si>
  <si>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</si>
  <si>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</si>
  <si>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</si>
  <si>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</si>
  <si>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</si>
  <si>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</si>
  <si>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</si>
  <si>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</si>
  <si>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</si>
  <si>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</si>
  <si>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</si>
  <si>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</si>
  <si>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</si>
  <si>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</si>
  <si>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</si>
  <si>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</si>
  <si>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</si>
  <si>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</si>
  <si>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</si>
  <si>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</si>
  <si>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</si>
  <si>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</si>
  <si>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</si>
  <si>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</si>
  <si>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</si>
  <si>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</si>
  <si>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</si>
  <si>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</si>
  <si>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</si>
  <si>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</si>
  <si>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</si>
  <si>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</si>
  <si>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</si>
  <si>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</si>
  <si>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</si>
  <si>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</si>
  <si>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</si>
  <si>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</si>
  <si>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</si>
  <si>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</si>
  <si>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</si>
  <si>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</si>
  <si>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</si>
  <si>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</si>
  <si>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</si>
  <si>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</si>
  <si>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</si>
  <si>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</si>
  <si>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</si>
  <si>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</si>
  <si>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</si>
  <si>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</si>
  <si>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</si>
  <si>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</si>
  <si>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</si>
  <si>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</si>
  <si>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</si>
  <si>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</si>
  <si>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</si>
  <si>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</si>
  <si>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</si>
  <si>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</si>
  <si>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</si>
  <si>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</si>
  <si>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</si>
  <si>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</si>
  <si>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</si>
  <si>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</si>
  <si>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</si>
  <si>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</si>
  <si>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</si>
  <si>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</si>
  <si>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</si>
  <si>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</si>
  <si>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</si>
  <si>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</si>
  <si>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</si>
  <si>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</si>
  <si>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</si>
  <si>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</si>
  <si>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</si>
  <si>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</si>
  <si>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</si>
  <si>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</si>
  <si>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</si>
  <si>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</si>
  <si>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</si>
  <si>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</si>
  <si>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</si>
  <si>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</si>
  <si>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</si>
  <si>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</si>
  <si>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</si>
  <si>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</si>
  <si>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</si>
  <si>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</si>
  <si>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</si>
  <si>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</si>
  <si>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</si>
  <si>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</si>
  <si>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</si>
  <si>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</si>
  <si>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</si>
  <si>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</si>
  <si>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</si>
  <si>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</si>
  <si>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</si>
  <si>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</si>
  <si>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</si>
  <si>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</si>
  <si>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</si>
  <si>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</si>
  <si>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</si>
  <si>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</si>
  <si>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</si>
  <si>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</si>
  <si>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</si>
  <si>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</si>
  <si>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</si>
  <si>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</si>
  <si>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</si>
  <si>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</si>
  <si>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</si>
  <si>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</si>
  <si>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</si>
  <si>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</si>
  <si>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</si>
  <si>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</si>
  <si>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</si>
  <si>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</si>
  <si>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</si>
  <si>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</si>
  <si>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</si>
  <si>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</si>
  <si>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</si>
  <si>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</si>
  <si>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</si>
  <si>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</si>
  <si>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</si>
  <si>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</si>
  <si>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</si>
  <si>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</si>
  <si>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</si>
  <si>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</si>
  <si>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</si>
  <si>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</si>
  <si>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</si>
  <si>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</si>
  <si>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</si>
  <si>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</si>
  <si>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</si>
  <si>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</si>
  <si>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</si>
  <si>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</si>
  <si>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</si>
  <si>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</si>
  <si>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</si>
  <si>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</si>
  <si>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</si>
  <si>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</si>
  <si>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</si>
  <si>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</si>
  <si>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</si>
  <si>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</si>
  <si>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</si>
  <si>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</si>
  <si>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</si>
  <si>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</si>
  <si>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</si>
  <si>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</si>
  <si>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</si>
  <si>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</si>
  <si>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</si>
  <si>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</si>
  <si>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</si>
  <si>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</si>
  <si>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</si>
  <si>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</si>
  <si>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</si>
  <si>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</si>
  <si>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</si>
  <si>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</si>
  <si>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</si>
  <si>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</si>
  <si>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</si>
  <si>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</si>
  <si>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</si>
  <si>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</si>
  <si>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</si>
  <si>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</si>
  <si>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</si>
  <si>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</si>
  <si>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</si>
  <si>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</si>
  <si>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</si>
  <si>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</si>
  <si>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</si>
  <si>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</si>
  <si>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</si>
  <si>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</si>
  <si>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</si>
  <si>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</si>
  <si>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</si>
  <si>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</si>
  <si>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</si>
  <si>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</si>
  <si>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</si>
  <si>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</si>
  <si>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</si>
  <si>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</si>
  <si>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</si>
  <si>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</si>
  <si>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</si>
  <si>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</si>
  <si>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</si>
  <si>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</si>
  <si>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</si>
  <si>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</si>
  <si>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</si>
  <si>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</si>
  <si>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</si>
  <si>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</si>
  <si>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</si>
  <si>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</si>
  <si>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</si>
  <si>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</si>
  <si>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</si>
  <si>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</si>
  <si>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</si>
  <si>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</si>
  <si>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</si>
  <si>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</si>
  <si>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</si>
  <si>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</si>
  <si>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</si>
  <si>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</si>
  <si>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</si>
  <si>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</si>
  <si>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</si>
  <si>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</si>
  <si>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</si>
  <si>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</si>
  <si>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</si>
  <si>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</si>
  <si>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</si>
  <si>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</si>
  <si>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</si>
  <si>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</si>
  <si>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</si>
  <si>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</si>
  <si>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</si>
  <si>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</si>
  <si>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</si>
  <si>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</si>
  <si>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</si>
  <si>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</si>
  <si>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</si>
  <si>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</si>
  <si>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</si>
  <si>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</si>
  <si>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</si>
  <si>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</si>
  <si>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</si>
  <si>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</si>
  <si>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</si>
  <si>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</si>
  <si>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</si>
  <si>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</si>
  <si>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</si>
  <si>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</si>
  <si>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</si>
  <si>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</si>
  <si>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</si>
  <si>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</si>
  <si>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</si>
  <si>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</si>
  <si>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</si>
  <si>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</si>
  <si>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</si>
  <si>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</si>
  <si>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</si>
  <si>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</si>
  <si>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</si>
  <si>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</si>
  <si>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</si>
  <si>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</si>
  <si>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</si>
  <si>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</si>
  <si>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</si>
  <si>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</si>
  <si>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</si>
  <si>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</si>
  <si>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</si>
  <si>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</si>
  <si>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</si>
  <si>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</si>
  <si>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</si>
  <si>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</si>
  <si>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</si>
  <si>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</si>
  <si>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</si>
  <si>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</si>
  <si>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</si>
  <si>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</si>
  <si>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</si>
  <si>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</si>
  <si>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</si>
  <si>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</si>
  <si>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</si>
  <si>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</si>
  <si>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</si>
  <si>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</si>
  <si>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</si>
  <si>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</si>
  <si>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</si>
  <si>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</si>
  <si>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</si>
  <si>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</si>
  <si>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</si>
  <si>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</si>
  <si>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</si>
  <si>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</si>
  <si>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</si>
  <si>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</si>
  <si>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</si>
  <si>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</si>
  <si>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</si>
  <si>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</si>
  <si>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</si>
  <si>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</si>
  <si>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</si>
  <si>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</si>
  <si>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</si>
  <si>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</si>
  <si>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</si>
  <si>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</si>
  <si>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</si>
  <si>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</si>
  <si>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</si>
  <si>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</si>
  <si>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</si>
  <si>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</si>
  <si>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</si>
  <si>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</si>
  <si>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</si>
  <si>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</si>
  <si>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</si>
  <si>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</si>
  <si>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</si>
  <si>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</si>
  <si>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</si>
  <si>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</si>
  <si>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</si>
  <si>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</si>
  <si>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</si>
  <si>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</si>
  <si>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</si>
  <si>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</si>
  <si>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</si>
  <si>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</si>
  <si>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</si>
  <si>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</si>
  <si>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</si>
  <si>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</si>
  <si>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</si>
  <si>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</si>
  <si>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</si>
  <si>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</si>
  <si>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</si>
  <si>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</si>
  <si>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</si>
  <si>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</si>
  <si>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</si>
  <si>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</si>
  <si>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</si>
  <si>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</si>
  <si>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</si>
  <si>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</si>
  <si>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</si>
  <si>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</si>
  <si>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</si>
  <si>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</si>
  <si>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</si>
  <si>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</si>
  <si>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</si>
  <si>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</si>
  <si>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</si>
  <si>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</si>
  <si>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</si>
  <si>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</si>
  <si>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</si>
  <si>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</si>
  <si>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</si>
  <si>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</si>
  <si>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</si>
  <si>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</si>
  <si>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</si>
  <si>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</si>
  <si>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</si>
  <si>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</si>
  <si>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</si>
  <si>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</si>
  <si>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</si>
  <si>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</si>
  <si>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</si>
  <si>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</si>
  <si>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</si>
  <si>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</si>
  <si>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</si>
  <si>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</si>
  <si>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</si>
  <si>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</si>
  <si>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</si>
  <si>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</si>
  <si>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</si>
  <si>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</si>
  <si>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</si>
  <si>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</si>
  <si>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</si>
  <si>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</si>
  <si>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</si>
  <si>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</si>
  <si>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</si>
  <si>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</si>
  <si>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</si>
  <si>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</si>
  <si>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</si>
  <si>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</si>
  <si>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</si>
  <si>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</si>
  <si>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</si>
  <si>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</si>
  <si>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</si>
  <si>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</si>
  <si>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</si>
  <si>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</si>
  <si>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</si>
  <si>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</si>
  <si>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</si>
  <si>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</si>
  <si>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</si>
  <si>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</si>
  <si>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</si>
  <si>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</si>
  <si>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</si>
  <si>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</si>
  <si>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</si>
  <si>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</si>
  <si>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</si>
  <si>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</si>
  <si>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</si>
  <si>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</si>
  <si>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</si>
  <si>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</si>
  <si>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</si>
  <si>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</si>
  <si>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</si>
  <si>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</si>
  <si>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</si>
  <si>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</si>
  <si>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</si>
  <si>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</si>
  <si>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</si>
  <si>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</si>
  <si>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</si>
  <si>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</si>
  <si>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</si>
  <si>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</si>
  <si>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</si>
  <si>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</si>
  <si>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</si>
  <si>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</si>
  <si>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</si>
  <si>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</si>
  <si>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</si>
  <si>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</si>
  <si>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</si>
  <si>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</si>
  <si>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</si>
  <si>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</si>
  <si>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</si>
  <si>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</si>
  <si>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</si>
  <si>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</si>
  <si>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</si>
  <si>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</si>
  <si>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</si>
  <si>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</si>
  <si>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</si>
  <si>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</si>
  <si>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</si>
  <si>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</si>
  <si>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</si>
  <si>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</si>
  <si>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</si>
  <si>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</si>
  <si>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</si>
  <si>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</si>
  <si>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</si>
  <si>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</si>
  <si>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</si>
  <si>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</si>
  <si>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</si>
  <si>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</si>
  <si>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</si>
  <si>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</si>
  <si>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</si>
  <si>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</si>
  <si>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</si>
  <si>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</si>
  <si>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</si>
  <si>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</si>
  <si>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</si>
  <si>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</si>
  <si>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</si>
  <si>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</si>
  <si>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</si>
  <si>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</si>
  <si>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</si>
  <si>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</si>
  <si>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</si>
  <si>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</si>
  <si>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</si>
  <si>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</si>
  <si>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</si>
  <si>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</si>
  <si>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</si>
  <si>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</si>
  <si>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</si>
  <si>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</si>
  <si>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</si>
  <si>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</si>
  <si>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</si>
  <si>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</si>
  <si>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</si>
  <si>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</si>
  <si>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</si>
  <si>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</si>
  <si>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</si>
  <si>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</si>
  <si>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</si>
  <si>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</si>
  <si>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</si>
  <si>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</si>
  <si>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</si>
  <si>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</si>
  <si>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</si>
  <si>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</si>
  <si>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</si>
  <si>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</si>
  <si>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</si>
  <si>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</si>
  <si>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</si>
  <si>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</si>
  <si>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</si>
  <si>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</si>
  <si>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</si>
  <si>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</si>
  <si>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</si>
  <si>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</si>
  <si>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</si>
  <si>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</si>
  <si>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</si>
  <si>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</si>
  <si>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</si>
  <si>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</si>
  <si>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</si>
  <si>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</si>
  <si>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</si>
  <si>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</si>
  <si>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</si>
  <si>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</si>
  <si>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</si>
  <si>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</si>
  <si>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</si>
  <si>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</si>
  <si>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</si>
  <si>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</si>
  <si>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</si>
  <si>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</si>
  <si>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</si>
  <si>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</si>
  <si>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</si>
  <si>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</si>
  <si>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</si>
  <si>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</si>
  <si>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</si>
  <si>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</si>
  <si>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</si>
  <si>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</si>
  <si>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</si>
  <si>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</si>
  <si>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</si>
  <si>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</si>
  <si>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</si>
  <si>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</si>
  <si>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</si>
  <si>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</si>
  <si>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</si>
  <si>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</si>
  <si>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</si>
  <si>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</si>
  <si>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</si>
  <si>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</si>
  <si>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</si>
  <si>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</si>
  <si>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</si>
  <si>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</si>
  <si>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</si>
  <si>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</si>
  <si>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</si>
  <si>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</si>
  <si>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</si>
  <si>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</si>
  <si>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</si>
  <si>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</si>
  <si>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</si>
  <si>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</si>
  <si>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</si>
  <si>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</si>
  <si>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</si>
  <si>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</si>
  <si>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</si>
  <si>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</si>
  <si>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</si>
  <si>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</si>
  <si>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</si>
  <si>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</si>
  <si>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</si>
  <si>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</si>
  <si>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</si>
  <si>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</si>
  <si>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</si>
  <si>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</si>
  <si>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</si>
  <si>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</si>
  <si>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</si>
  <si>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</si>
  <si>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</si>
  <si>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</si>
  <si>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</si>
  <si>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</si>
  <si>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</si>
  <si>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</si>
  <si>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</si>
  <si>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</si>
  <si>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</si>
  <si>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</si>
  <si>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</si>
  <si>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</si>
  <si>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</si>
  <si>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</si>
  <si>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</si>
  <si>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</si>
  <si>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</si>
  <si>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</si>
  <si>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</si>
  <si>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</si>
  <si>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</si>
  <si>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</si>
  <si>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</si>
  <si>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</si>
  <si>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</si>
  <si>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</si>
  <si>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</si>
  <si>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</si>
  <si>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</si>
  <si>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</si>
  <si>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</si>
  <si>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</si>
  <si>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</si>
  <si>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</si>
  <si>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</si>
  <si>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</si>
  <si>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</si>
  <si>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</si>
  <si>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</si>
  <si>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</si>
  <si>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</si>
  <si>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</si>
  <si>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</si>
  <si>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</si>
  <si>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</si>
  <si>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</si>
  <si>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</si>
  <si>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</si>
  <si>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</si>
  <si>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</si>
  <si>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</si>
  <si>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</si>
  <si>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</si>
  <si>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</si>
  <si>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</si>
  <si>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</si>
  <si>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</si>
  <si>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</si>
  <si>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</si>
  <si>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</si>
  <si>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</si>
  <si>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</si>
  <si>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</si>
  <si>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</si>
  <si>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</si>
  <si>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</si>
  <si>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</si>
  <si>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</si>
  <si>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</si>
  <si>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</si>
  <si>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</si>
  <si>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</si>
  <si>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</si>
  <si>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</si>
  <si>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</si>
  <si>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</si>
  <si>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</si>
  <si>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</si>
  <si>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</si>
  <si>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</si>
  <si>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</si>
  <si>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</si>
  <si>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</si>
  <si>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</si>
  <si>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</si>
  <si>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</si>
  <si>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</si>
  <si>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</si>
  <si>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</si>
  <si>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</si>
  <si>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</si>
  <si>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</si>
  <si>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</si>
  <si>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</si>
  <si>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</si>
  <si>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</si>
  <si>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</si>
  <si>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</si>
  <si>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</si>
  <si>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</si>
  <si>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</si>
  <si>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</si>
  <si>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</si>
  <si>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</si>
  <si>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</si>
  <si>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</si>
  <si>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</si>
  <si>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</si>
  <si>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</si>
  <si>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</si>
  <si>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</si>
  <si>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</si>
  <si>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</si>
  <si>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</si>
  <si>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</si>
  <si>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</si>
  <si>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</si>
  <si>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</si>
  <si>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</si>
  <si>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</si>
  <si>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</si>
  <si>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</si>
  <si>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</si>
  <si>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</si>
  <si>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</si>
  <si>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</si>
  <si>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</si>
  <si>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</si>
  <si>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</si>
  <si>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</si>
  <si>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</si>
  <si>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</si>
  <si>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</si>
  <si>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</si>
  <si>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</si>
  <si>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</si>
  <si>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</si>
  <si>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</si>
  <si>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</si>
  <si>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</si>
  <si>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</si>
  <si>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</si>
  <si>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</si>
  <si>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</si>
  <si>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</si>
  <si>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</si>
  <si>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</si>
  <si>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</si>
  <si>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</si>
  <si>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</si>
  <si>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</si>
  <si>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</si>
  <si>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</si>
  <si>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</si>
  <si>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</si>
  <si>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</si>
  <si>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</si>
  <si>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</si>
  <si>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</si>
  <si>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</si>
  <si>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</si>
  <si>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</si>
  <si>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</si>
  <si>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</si>
  <si>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</si>
  <si>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</si>
  <si>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</si>
  <si>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</si>
  <si>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</si>
  <si>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</si>
  <si>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</si>
  <si>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</si>
  <si>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</si>
  <si>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</si>
  <si>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</si>
  <si>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</si>
  <si>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</si>
  <si>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</si>
  <si>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</si>
  <si>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</si>
  <si>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</si>
  <si>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</si>
  <si>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</si>
  <si>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</si>
  <si>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</si>
  <si>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</si>
  <si>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</si>
  <si>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</si>
  <si>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</si>
  <si>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</si>
  <si>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</si>
  <si>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</si>
  <si>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</si>
  <si>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</si>
  <si>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</si>
  <si>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</si>
  <si>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</si>
  <si>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</si>
  <si>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</si>
  <si>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</si>
  <si>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</si>
  <si>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</si>
  <si>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</si>
  <si>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</si>
  <si>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</si>
  <si>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</si>
  <si>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</si>
  <si>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</si>
  <si>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</si>
  <si>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</si>
  <si>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</si>
  <si>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</si>
  <si>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</si>
  <si>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</si>
  <si>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</si>
  <si>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</si>
  <si>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</si>
  <si>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</si>
  <si>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</si>
  <si>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</si>
  <si>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</si>
  <si>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</si>
  <si>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</si>
  <si>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</si>
  <si>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</si>
  <si>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</si>
  <si>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</si>
  <si>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</si>
  <si>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</si>
  <si>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</si>
  <si>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</si>
  <si>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</si>
  <si>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</si>
  <si>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</si>
  <si>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</si>
  <si>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</si>
  <si>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</si>
  <si>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</si>
  <si>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</si>
  <si>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</si>
  <si>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</si>
  <si>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</si>
  <si>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</si>
  <si>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</si>
  <si>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</si>
  <si>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</si>
  <si>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</si>
  <si>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</si>
  <si>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</si>
  <si>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</si>
  <si>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</si>
  <si>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</si>
  <si>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</si>
  <si>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</si>
  <si>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</si>
  <si>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</si>
  <si>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</si>
  <si>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</si>
  <si>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</si>
  <si>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</si>
  <si>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</si>
  <si>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</si>
  <si>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</si>
  <si>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</si>
  <si>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</si>
  <si>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</si>
  <si>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</si>
  <si>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</si>
  <si>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</si>
  <si>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</si>
  <si>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</si>
  <si>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</si>
  <si>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</si>
  <si>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</si>
  <si>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</si>
  <si>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</si>
  <si>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</si>
  <si>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</si>
  <si>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</si>
  <si>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</si>
  <si>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</si>
  <si>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</si>
  <si>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</si>
  <si>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</si>
  <si>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</si>
  <si>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</si>
  <si>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</si>
  <si>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</si>
  <si>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</si>
  <si>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</si>
  <si>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</si>
  <si>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</si>
  <si>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</si>
  <si>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</si>
  <si>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</si>
  <si>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</si>
  <si>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</si>
  <si>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</si>
  <si>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</si>
  <si>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</si>
  <si>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</si>
  <si>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</si>
  <si>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</si>
  <si>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</si>
  <si>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</si>
  <si>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</si>
  <si>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</si>
  <si>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</si>
  <si>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</si>
  <si>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</si>
  <si>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</si>
  <si>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</si>
  <si>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</si>
  <si>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</si>
  <si>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</si>
  <si>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</si>
  <si>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</si>
  <si>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</si>
  <si>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</si>
  <si>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</si>
  <si>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</si>
  <si>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</si>
  <si>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</si>
  <si>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</si>
  <si>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</si>
  <si>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</si>
  <si>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</si>
  <si>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</si>
  <si>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</si>
  <si>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</si>
  <si>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</si>
  <si>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</si>
  <si>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</si>
  <si>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</si>
  <si>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</si>
  <si>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</si>
  <si>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</si>
  <si>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</si>
  <si>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</si>
  <si>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</si>
  <si>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</si>
  <si>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</si>
  <si>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</si>
  <si>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</si>
  <si>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</si>
  <si>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</si>
  <si>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</si>
  <si>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</si>
  <si>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</si>
  <si>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</si>
  <si>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</si>
  <si>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</si>
  <si>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</si>
  <si>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</si>
  <si>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</si>
  <si>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</si>
  <si>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</si>
  <si>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</si>
  <si>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</si>
  <si>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</si>
  <si>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</si>
  <si>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</si>
  <si>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</si>
  <si>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</si>
  <si>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</si>
  <si>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</si>
  <si>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</si>
  <si>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</si>
  <si>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</si>
  <si>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</si>
  <si>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</si>
  <si>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</si>
  <si>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</si>
  <si>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</si>
  <si>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</si>
  <si>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</si>
  <si>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</si>
  <si>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</si>
  <si>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</si>
  <si>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</si>
  <si>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</si>
  <si>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</si>
  <si>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</si>
  <si>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</si>
  <si>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</si>
  <si>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</si>
  <si>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</si>
  <si>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</si>
  <si>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</si>
  <si>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</si>
  <si>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</si>
  <si>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</si>
  <si>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</si>
  <si>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</si>
  <si>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</si>
  <si>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</si>
  <si>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</si>
  <si>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</si>
  <si>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</si>
  <si>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</si>
  <si>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</si>
  <si>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</si>
  <si>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</si>
  <si>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</si>
  <si>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</si>
  <si>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</si>
  <si>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</si>
  <si>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</si>
  <si>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</si>
  <si>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</si>
  <si>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</si>
  <si>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</si>
  <si>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</si>
  <si>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</si>
  <si>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</si>
  <si>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</si>
  <si>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</si>
  <si>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</si>
  <si>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</si>
  <si>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</si>
  <si>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</si>
  <si>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</si>
  <si>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</si>
  <si>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</si>
  <si>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</si>
  <si>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</si>
  <si>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</si>
  <si>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</si>
  <si>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</si>
  <si>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</si>
  <si>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</si>
  <si>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</si>
  <si>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</si>
  <si>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</si>
  <si>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</si>
  <si>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</si>
  <si>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</si>
  <si>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</si>
  <si>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</si>
  <si>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</si>
  <si>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</si>
  <si>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</si>
  <si>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</si>
  <si>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</si>
  <si>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</si>
  <si>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</si>
  <si>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</si>
  <si>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</si>
  <si>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</si>
  <si>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</si>
  <si>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</si>
  <si>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</si>
  <si>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</si>
  <si>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</si>
  <si>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</si>
  <si>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</si>
  <si>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</si>
  <si>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</si>
  <si>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</si>
  <si>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</si>
  <si>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</si>
  <si>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</si>
  <si>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</si>
  <si>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</si>
  <si>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</si>
  <si>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</si>
  <si>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</si>
  <si>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</si>
  <si>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</si>
  <si>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</si>
  <si>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</si>
  <si>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</si>
  <si>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</si>
  <si>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</si>
  <si>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</si>
  <si>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</si>
  <si>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</si>
  <si>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</si>
  <si>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</si>
  <si>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</si>
  <si>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</si>
  <si>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</si>
  <si>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</si>
  <si>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</si>
  <si>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</si>
  <si>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</si>
  <si>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</si>
  <si>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</si>
  <si>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</si>
  <si>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</si>
  <si>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</si>
  <si>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</si>
  <si>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</si>
  <si>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</si>
  <si>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</si>
  <si>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</si>
  <si>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</si>
  <si>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</si>
  <si>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</si>
  <si>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</si>
  <si>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</si>
  <si>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</si>
  <si>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</si>
  <si>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</si>
  <si>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</si>
  <si>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</si>
  <si>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</si>
  <si>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</si>
  <si>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</si>
  <si>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</si>
  <si>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</si>
  <si>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</si>
  <si>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</si>
  <si>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</si>
  <si>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</si>
  <si>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</si>
  <si>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</si>
  <si>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</si>
  <si>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</si>
  <si>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</si>
  <si>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</si>
  <si>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</si>
  <si>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</si>
  <si>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</si>
  <si>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</si>
  <si>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</si>
  <si>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</si>
  <si>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</si>
  <si>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</si>
  <si>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</si>
  <si>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</si>
  <si>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</si>
  <si>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</si>
  <si>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</si>
  <si>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</si>
  <si>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</si>
  <si>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</si>
  <si>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</si>
  <si>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</si>
  <si>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</si>
  <si>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</si>
  <si>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</si>
  <si>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</si>
  <si>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</si>
  <si>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</si>
  <si>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</si>
  <si>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</si>
  <si>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</si>
  <si>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</si>
  <si>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</si>
  <si>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</si>
  <si>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</si>
  <si>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</si>
  <si>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</si>
  <si>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</si>
  <si>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</si>
  <si>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</si>
  <si>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</si>
  <si>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</si>
  <si>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</si>
  <si>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</si>
  <si>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</si>
  <si>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</si>
  <si>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</si>
  <si>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</si>
  <si>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</si>
  <si>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</si>
  <si>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</si>
  <si>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</si>
  <si>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</si>
  <si>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</si>
  <si>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</si>
  <si>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</si>
  <si>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</si>
  <si>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</si>
  <si>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</si>
  <si>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</si>
  <si>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</si>
  <si>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</si>
  <si>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</si>
  <si>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</si>
  <si>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</si>
  <si>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</si>
  <si>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</si>
  <si>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</si>
  <si>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</si>
  <si>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</si>
  <si>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</si>
  <si>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</si>
  <si>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</si>
  <si>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</si>
  <si>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</si>
  <si>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</si>
  <si>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</si>
  <si>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</si>
  <si>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</si>
  <si>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</si>
  <si>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</si>
  <si>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</si>
  <si>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</si>
  <si>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</si>
  <si>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</si>
  <si>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</si>
  <si>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</si>
  <si>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</si>
  <si>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</si>
  <si>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</si>
  <si>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</si>
  <si>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</si>
  <si>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</si>
  <si>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</si>
  <si>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</si>
  <si>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</si>
  <si>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</si>
  <si>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</si>
  <si>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</si>
  <si>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</si>
  <si>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</si>
  <si>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</si>
  <si>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</si>
  <si>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</si>
  <si>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</si>
  <si>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</si>
  <si>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</si>
  <si>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</si>
  <si>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</si>
  <si>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</si>
  <si>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</si>
  <si>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</si>
  <si>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</si>
  <si>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</si>
  <si>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</si>
  <si>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</si>
  <si>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</si>
  <si>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</si>
  <si>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</si>
  <si>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</si>
  <si>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</si>
  <si>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</si>
  <si>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</si>
  <si>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</si>
  <si>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</si>
  <si>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</si>
  <si>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</si>
  <si>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</si>
  <si>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</si>
  <si>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</si>
  <si>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</si>
  <si>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</si>
  <si>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</si>
  <si>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</si>
  <si>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</si>
  <si>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</si>
  <si>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</si>
  <si>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</si>
  <si>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</si>
  <si>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</si>
  <si>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</si>
  <si>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</si>
  <si>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</si>
  <si>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</si>
  <si>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</si>
  <si>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</si>
  <si>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</si>
  <si>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</si>
  <si>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</si>
  <si>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</si>
  <si>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</si>
  <si>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</si>
  <si>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</si>
  <si>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</si>
  <si>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</si>
  <si>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</si>
  <si>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</si>
  <si>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</si>
  <si>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</si>
  <si>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</si>
  <si>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</si>
  <si>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</si>
  <si>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</si>
  <si>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</si>
  <si>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</si>
  <si>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</si>
  <si>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</si>
  <si>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</si>
  <si>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</si>
  <si>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</si>
  <si>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</si>
  <si>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</si>
  <si>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</si>
  <si>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</si>
  <si>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</si>
  <si>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</si>
  <si>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</si>
  <si>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</si>
  <si>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</si>
  <si>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</si>
  <si>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</si>
  <si>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</si>
  <si>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</si>
  <si>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</si>
  <si>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</si>
  <si>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</si>
  <si>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</si>
  <si>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</si>
  <si>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</si>
  <si>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</si>
  <si>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</si>
  <si>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</si>
  <si>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</si>
  <si>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</si>
  <si>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</si>
  <si>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</si>
  <si>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</si>
  <si>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</si>
  <si>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</si>
  <si>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</si>
  <si>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</si>
  <si>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</si>
  <si>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</si>
  <si>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</si>
  <si>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</si>
  <si>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</si>
  <si>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</si>
  <si>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</si>
  <si>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</si>
  <si>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</si>
  <si>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</si>
  <si>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</si>
  <si>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</si>
  <si>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</si>
  <si>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</si>
  <si>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</si>
  <si>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</si>
  <si>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</si>
  <si>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</si>
  <si>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</si>
  <si>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</si>
  <si>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</si>
  <si>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</si>
  <si>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</si>
  <si>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</si>
  <si>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</si>
  <si>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</si>
  <si>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</si>
  <si>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</si>
  <si>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</si>
  <si>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</si>
  <si>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</si>
  <si>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</si>
  <si>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</si>
  <si>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</si>
  <si>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</si>
  <si>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</si>
  <si>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</si>
  <si>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</si>
  <si>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</si>
  <si>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</si>
  <si>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</si>
  <si>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</si>
  <si>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</si>
  <si>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</si>
  <si>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</si>
  <si>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</si>
  <si>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</si>
  <si>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</si>
  <si>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</si>
  <si>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</si>
  <si>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</si>
  <si>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</si>
  <si>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</si>
  <si>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</si>
  <si>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</si>
  <si>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</si>
  <si>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</si>
  <si>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</si>
  <si>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</si>
  <si>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</si>
  <si>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</si>
  <si>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</si>
  <si>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</si>
  <si>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</si>
  <si>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</si>
  <si>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</si>
  <si>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</si>
  <si>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</si>
  <si>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</si>
  <si>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</si>
  <si>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</si>
  <si>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</si>
  <si>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</si>
  <si>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</si>
  <si>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</si>
  <si>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</si>
  <si>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</si>
  <si>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</si>
  <si>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</si>
  <si>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</si>
  <si>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</si>
  <si>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</si>
  <si>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</si>
  <si>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</si>
  <si>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</si>
  <si>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</si>
  <si>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</si>
  <si>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</si>
  <si>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</si>
  <si>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</si>
  <si>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</si>
  <si>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</si>
  <si>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</si>
  <si>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</si>
  <si>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</si>
  <si>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</si>
  <si>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</si>
  <si>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</si>
  <si>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</si>
  <si>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</si>
  <si>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</si>
  <si>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</si>
  <si>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</si>
  <si>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</si>
  <si>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</si>
  <si>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</si>
  <si>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</si>
  <si>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</si>
  <si>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</si>
  <si>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</si>
  <si>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</si>
  <si>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</si>
  <si>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</si>
  <si>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</si>
  <si>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</si>
  <si>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</si>
  <si>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</si>
  <si>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</si>
  <si>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</si>
  <si>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</si>
  <si>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</si>
  <si>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</si>
  <si>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</si>
  <si>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</si>
  <si>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</si>
  <si>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</si>
  <si>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</si>
  <si>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</si>
  <si>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</si>
  <si>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</si>
  <si>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</si>
  <si>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</si>
  <si>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</si>
  <si>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</si>
  <si>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</si>
  <si>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</si>
  <si>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</si>
  <si>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</si>
  <si>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</si>
  <si>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</si>
  <si>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</si>
  <si>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</si>
  <si>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</si>
  <si>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</si>
  <si>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</si>
  <si>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</si>
  <si>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</si>
  <si>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</si>
  <si>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</si>
  <si>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</si>
  <si>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</si>
  <si>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</si>
  <si>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</si>
  <si>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</si>
  <si>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</si>
  <si>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</si>
  <si>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</si>
  <si>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</si>
  <si>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</si>
  <si>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</si>
  <si>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</si>
  <si>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</si>
  <si>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</si>
  <si>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</si>
  <si>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</si>
  <si>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</si>
  <si>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</si>
  <si>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</si>
  <si>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</si>
  <si>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</si>
  <si>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</si>
  <si>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</si>
  <si>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</si>
  <si>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</si>
  <si>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</si>
  <si>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</si>
  <si>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</si>
  <si>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</si>
  <si>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</si>
  <si>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</si>
  <si>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</si>
  <si>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</si>
  <si>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</si>
  <si>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</si>
  <si>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</si>
  <si>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</si>
  <si>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</si>
  <si>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</si>
  <si>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</si>
  <si>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</si>
  <si>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</si>
  <si>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</si>
  <si>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</si>
  <si>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</si>
  <si>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</si>
  <si>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</si>
  <si>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</si>
  <si>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</si>
  <si>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</si>
  <si>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</si>
  <si>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</si>
  <si>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</si>
  <si>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</si>
  <si>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</si>
  <si>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</si>
  <si>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</si>
  <si>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</si>
  <si>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</si>
  <si>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</si>
  <si>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</si>
  <si>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</si>
  <si>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</si>
  <si>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</si>
  <si>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</si>
  <si>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</si>
  <si>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</si>
  <si>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</si>
  <si>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</si>
  <si>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</si>
  <si>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</si>
  <si>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</si>
  <si>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</si>
  <si>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</si>
  <si>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</si>
  <si>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</si>
  <si>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</si>
  <si>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</si>
  <si>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</si>
  <si>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</si>
  <si>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</si>
  <si>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</si>
  <si>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</si>
  <si>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</si>
  <si>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</si>
  <si>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</si>
  <si>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</si>
  <si>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</si>
  <si>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</si>
  <si>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</si>
  <si>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</si>
  <si>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</si>
  <si>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</si>
  <si>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</si>
  <si>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</si>
  <si>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</si>
  <si>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</si>
  <si>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</si>
  <si>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</si>
  <si>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</si>
  <si>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</si>
  <si>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</si>
  <si>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</si>
  <si>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</si>
  <si>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</si>
  <si>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</si>
  <si>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</si>
  <si>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</si>
  <si>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</si>
  <si>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</si>
  <si>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</si>
  <si>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</si>
  <si>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</si>
  <si>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</si>
  <si>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</si>
  <si>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</si>
  <si>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</si>
  <si>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</si>
  <si>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</si>
  <si>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</si>
  <si>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</si>
  <si>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</si>
  <si>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</si>
  <si>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</si>
  <si>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</si>
  <si>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</si>
  <si>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</si>
  <si>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</si>
  <si>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</si>
  <si>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</si>
  <si>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</si>
  <si>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</si>
  <si>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</si>
  <si>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</si>
  <si>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</si>
  <si>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</si>
  <si>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</si>
  <si>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</si>
  <si>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</si>
  <si>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</si>
  <si>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</si>
  <si>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</si>
  <si>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</si>
  <si>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</si>
  <si>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</si>
  <si>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</si>
  <si>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</si>
  <si>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</si>
  <si>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</si>
  <si>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</si>
  <si>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</si>
  <si>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</si>
  <si>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</si>
  <si>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</si>
  <si>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</si>
  <si>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</si>
  <si>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</si>
  <si>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</si>
  <si>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</si>
  <si>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</si>
  <si>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</si>
  <si>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</si>
  <si>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</si>
  <si>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</si>
  <si>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</si>
  <si>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</si>
  <si>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</si>
  <si>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</si>
  <si>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</si>
  <si>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</si>
  <si>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</si>
  <si>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</si>
  <si>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</si>
  <si>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</si>
  <si>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</si>
  <si>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</si>
  <si>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</si>
  <si>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</si>
  <si>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</si>
  <si>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</si>
  <si>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</si>
  <si>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</si>
  <si>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</si>
  <si>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</si>
  <si>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</si>
  <si>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</si>
  <si>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</si>
  <si>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</si>
  <si>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</si>
  <si>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</si>
  <si>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</si>
  <si>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</si>
  <si>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</si>
  <si>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</si>
  <si>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</si>
  <si>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</si>
  <si>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</si>
  <si>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</si>
  <si>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</si>
  <si>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</si>
  <si>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</si>
  <si>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</si>
  <si>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</si>
  <si>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</si>
  <si>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</si>
  <si>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</si>
  <si>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</si>
  <si>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</si>
  <si>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</si>
  <si>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</si>
  <si>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</si>
  <si>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</si>
  <si>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</si>
  <si>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</si>
  <si>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</si>
  <si>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</si>
  <si>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</si>
  <si>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</si>
  <si>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</si>
  <si>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</si>
  <si>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</si>
  <si>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</si>
  <si>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</si>
  <si>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</si>
  <si>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</si>
  <si>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</si>
  <si>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</si>
  <si>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</si>
  <si>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</si>
  <si>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</si>
  <si>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</si>
  <si>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</si>
  <si>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</si>
  <si>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</si>
  <si>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</si>
  <si>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</si>
  <si>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</si>
  <si>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</si>
  <si>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</si>
  <si>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</si>
  <si>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</si>
  <si>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</si>
  <si>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</si>
  <si>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</si>
  <si>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</si>
  <si>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</si>
  <si>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</si>
  <si>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</si>
  <si>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</si>
  <si>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</si>
  <si>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</si>
  <si>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</si>
  <si>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</si>
  <si>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</si>
  <si>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</si>
  <si>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</si>
  <si>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</si>
  <si>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</si>
  <si>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</si>
  <si>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</si>
  <si>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</si>
  <si>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</si>
  <si>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</si>
  <si>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</si>
  <si>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</si>
  <si>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</si>
  <si>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</si>
  <si>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</si>
  <si>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</si>
  <si>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</si>
  <si>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</si>
  <si>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</si>
  <si>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</si>
  <si>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</si>
  <si>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</si>
  <si>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</si>
  <si>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</si>
  <si>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</si>
  <si>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</si>
  <si>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</si>
  <si>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</si>
  <si>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</si>
  <si>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</si>
  <si>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</si>
  <si>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</si>
  <si>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</si>
  <si>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</si>
  <si>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</si>
  <si>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</si>
  <si>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</si>
  <si>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</si>
  <si>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</si>
  <si>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</si>
  <si>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</si>
  <si>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</si>
  <si>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</si>
  <si>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</si>
  <si>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</si>
  <si>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</si>
  <si>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</si>
  <si>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</si>
  <si>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</si>
  <si>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</si>
  <si>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</si>
  <si>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</si>
  <si>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</si>
  <si>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</si>
  <si>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</si>
  <si>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</si>
  <si>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</si>
  <si>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</si>
  <si>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</si>
  <si>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</si>
  <si>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</si>
  <si>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</si>
  <si>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</si>
  <si>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</si>
  <si>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</si>
  <si>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</si>
  <si>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</si>
  <si>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</si>
  <si>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</si>
  <si>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</si>
  <si>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</si>
  <si>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</si>
  <si>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</si>
  <si>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</si>
  <si>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</si>
  <si>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</si>
  <si>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</si>
  <si>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</si>
  <si>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</si>
  <si>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</si>
  <si>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</si>
  <si>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</si>
  <si>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</si>
  <si>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</si>
  <si>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</si>
  <si>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</si>
  <si>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</si>
  <si>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</si>
  <si>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</si>
  <si>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</si>
  <si>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</si>
  <si>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</si>
  <si>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</si>
  <si>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</si>
  <si>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</si>
  <si>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</si>
  <si>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</si>
  <si>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</si>
  <si>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</si>
  <si>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</si>
  <si>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</si>
  <si>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</si>
  <si>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</si>
  <si>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</si>
  <si>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</si>
  <si>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</si>
  <si>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</si>
  <si>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</si>
  <si>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</si>
  <si>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</si>
  <si>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</si>
  <si>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</si>
  <si>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</si>
  <si>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</si>
  <si>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</si>
  <si>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</si>
  <si>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</si>
  <si>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</si>
  <si>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</si>
  <si>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</si>
  <si>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</si>
  <si>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</si>
  <si>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</si>
  <si>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</si>
  <si>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</si>
  <si>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</si>
  <si>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</si>
  <si>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</si>
  <si>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</si>
  <si>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</si>
  <si>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</si>
  <si>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</si>
  <si>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</si>
  <si>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</si>
  <si>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</si>
  <si>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</si>
  <si>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</si>
  <si>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</si>
  <si>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</si>
  <si>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</si>
  <si>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</si>
  <si>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</si>
  <si>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</si>
  <si>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</si>
  <si>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</si>
  <si>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</si>
  <si>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</si>
  <si>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</si>
  <si>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</si>
  <si>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</si>
  <si>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</si>
  <si>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</si>
  <si>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</si>
  <si>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</si>
  <si>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</si>
  <si>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</si>
  <si>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</si>
  <si>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</si>
  <si>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</si>
  <si>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</si>
  <si>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</si>
  <si>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</si>
  <si>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</si>
  <si>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</si>
  <si>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</si>
  <si>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</si>
  <si>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</si>
  <si>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</si>
  <si>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</si>
  <si>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</si>
  <si>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</si>
  <si>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</si>
  <si>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</si>
  <si>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</si>
  <si>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</si>
  <si>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</si>
  <si>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</si>
  <si>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</si>
  <si>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</si>
  <si>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</si>
  <si>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</si>
  <si>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</si>
  <si>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</si>
  <si>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</si>
  <si>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</si>
  <si>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</si>
  <si>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</si>
  <si>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</si>
  <si>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</si>
  <si>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</si>
  <si>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</si>
  <si>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</si>
  <si>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</si>
  <si>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</si>
  <si>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</si>
  <si>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</si>
  <si>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</si>
  <si>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</si>
  <si>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</si>
  <si>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</si>
  <si>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</si>
  <si>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</si>
  <si>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</si>
  <si>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</si>
  <si>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</si>
  <si>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</si>
  <si>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</si>
  <si>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</si>
  <si>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</si>
  <si>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</si>
  <si>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</si>
  <si>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</si>
  <si>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</si>
  <si>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</si>
  <si>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</si>
  <si>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</si>
  <si>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</si>
  <si>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</si>
  <si>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</si>
  <si>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</si>
  <si>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</si>
  <si>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</si>
  <si>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</si>
  <si>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</si>
  <si>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</si>
  <si>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</si>
  <si>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</si>
  <si>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</si>
  <si>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</si>
  <si>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</si>
  <si>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</si>
  <si>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</si>
  <si>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</si>
  <si>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</si>
  <si>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</si>
  <si>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</si>
  <si>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</si>
  <si>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</si>
  <si>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</si>
  <si>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</si>
  <si>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</si>
  <si>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</si>
  <si>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</si>
  <si>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</si>
  <si>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</si>
  <si>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</si>
  <si>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</si>
  <si>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</si>
  <si>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</si>
  <si>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</si>
  <si>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</si>
  <si>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</si>
  <si>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</si>
  <si>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</si>
  <si>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</si>
  <si>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</si>
  <si>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</si>
  <si>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</si>
  <si>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</si>
  <si>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</si>
  <si>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</si>
  <si>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</si>
  <si>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</si>
  <si>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</si>
  <si>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</si>
  <si>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</si>
  <si>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</si>
  <si>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</si>
  <si>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</si>
  <si>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</si>
  <si>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</si>
  <si>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</si>
  <si>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</si>
  <si>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</si>
  <si>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</si>
  <si>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</si>
  <si>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</si>
  <si>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</si>
  <si>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</si>
  <si>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</si>
  <si>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</si>
  <si>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</si>
  <si>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</si>
  <si>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</si>
  <si>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</si>
  <si>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</si>
  <si>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</si>
  <si>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</si>
  <si>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</si>
  <si>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</si>
  <si>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</si>
  <si>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</si>
  <si>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</si>
  <si>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</si>
  <si>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</si>
  <si>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</si>
  <si>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</si>
  <si>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</si>
  <si>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</si>
  <si>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</si>
  <si>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</si>
  <si>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</si>
  <si>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</si>
  <si>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</si>
  <si>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</si>
  <si>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</si>
  <si>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</si>
  <si>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</si>
  <si>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</si>
  <si>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</si>
  <si>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</si>
  <si>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</si>
  <si>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</si>
  <si>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</si>
  <si>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</si>
  <si>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</si>
  <si>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</si>
  <si>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</si>
  <si>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</si>
  <si>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</si>
  <si>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</si>
  <si>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</si>
  <si>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</si>
  <si>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</si>
  <si>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</si>
  <si>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</si>
  <si>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</si>
  <si>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</si>
  <si>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</si>
  <si>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</si>
  <si>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</si>
  <si>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</si>
  <si>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</si>
  <si>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</si>
  <si>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</si>
  <si>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</si>
  <si>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</si>
  <si>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</si>
  <si>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</si>
  <si>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</si>
  <si>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</si>
  <si>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</si>
  <si>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</si>
  <si>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</si>
  <si>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</si>
  <si>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</si>
  <si>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</si>
  <si>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</si>
  <si>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</si>
  <si>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</si>
  <si>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</si>
  <si>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</si>
  <si>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</si>
  <si>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</si>
  <si>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</si>
  <si>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</si>
  <si>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</si>
  <si>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</si>
  <si>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</si>
  <si>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</si>
  <si>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</si>
  <si>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</si>
  <si>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</si>
  <si>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</si>
  <si>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</si>
  <si>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</si>
  <si>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</si>
  <si>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</si>
  <si>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</si>
  <si>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</si>
  <si>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</si>
  <si>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</si>
  <si>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</si>
  <si>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</si>
  <si>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</si>
  <si>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</si>
  <si>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</si>
  <si>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</si>
  <si>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</si>
  <si>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</si>
  <si>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</si>
  <si>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</si>
  <si>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</si>
  <si>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</si>
  <si>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</si>
  <si>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</si>
  <si>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</si>
  <si>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</si>
  <si>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</si>
  <si>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</si>
  <si>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</si>
  <si>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</si>
  <si>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</si>
  <si>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</si>
  <si>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</si>
  <si>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</si>
  <si>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</si>
  <si>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</si>
  <si>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</si>
  <si>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</si>
  <si>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</si>
  <si>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</si>
  <si>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</si>
  <si>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</si>
  <si>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</si>
  <si>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</si>
  <si>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</si>
  <si>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</si>
  <si>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</si>
  <si>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</si>
  <si>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</si>
  <si>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</si>
  <si>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</si>
  <si>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</si>
  <si>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</si>
  <si>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</si>
  <si>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</si>
  <si>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</si>
  <si>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</si>
  <si>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</si>
  <si>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</si>
  <si>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</si>
  <si>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</si>
  <si>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</si>
  <si>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</si>
  <si>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</si>
  <si>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</si>
  <si>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</si>
  <si>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</si>
  <si>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</si>
  <si>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</si>
  <si>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</si>
  <si>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</si>
  <si>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</si>
  <si>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</si>
  <si>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</si>
  <si>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</si>
  <si>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</si>
  <si>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</si>
  <si>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</si>
  <si>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</si>
  <si>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</si>
  <si>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</si>
  <si>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</si>
  <si>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</si>
  <si>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</si>
  <si>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</si>
  <si>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</si>
  <si>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</si>
  <si>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</si>
  <si>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</si>
  <si>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</si>
  <si>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</si>
  <si>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</si>
  <si>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</si>
  <si>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</si>
  <si>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</si>
  <si>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</si>
  <si>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</si>
  <si>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</si>
  <si>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</si>
  <si>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</si>
  <si>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</si>
  <si>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</si>
  <si>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</si>
  <si>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</si>
  <si>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</si>
  <si>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</si>
  <si>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</si>
  <si>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</si>
  <si>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</si>
  <si>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</si>
  <si>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</si>
  <si>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</si>
  <si>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</si>
  <si>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</si>
  <si>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</si>
  <si>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</si>
  <si>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</si>
  <si>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</si>
  <si>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</si>
  <si>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</si>
  <si>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</si>
  <si>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</si>
  <si>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</si>
  <si>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</si>
  <si>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</si>
  <si>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</si>
  <si>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</si>
  <si>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</si>
  <si>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</si>
  <si>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</si>
  <si>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</si>
  <si>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</si>
  <si>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</si>
  <si>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</si>
  <si>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</si>
  <si>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</si>
  <si>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</si>
  <si>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</si>
  <si>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</si>
  <si>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</si>
  <si>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</si>
  <si>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</si>
  <si>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</si>
  <si>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</si>
  <si>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</si>
  <si>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</si>
  <si>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</si>
  <si>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</si>
  <si>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</si>
  <si>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</si>
  <si>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</si>
  <si>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</si>
  <si>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</si>
  <si>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</si>
  <si>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</si>
  <si>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</si>
  <si>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</si>
  <si>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</si>
  <si>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</si>
  <si>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</si>
  <si>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</si>
  <si>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</si>
  <si>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</si>
  <si>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</si>
  <si>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</si>
  <si>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</si>
  <si>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</si>
  <si>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</si>
  <si>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</si>
  <si>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</si>
  <si>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</si>
  <si>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</si>
  <si>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</si>
  <si>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</si>
  <si>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</si>
  <si>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</si>
  <si>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</si>
  <si>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</si>
  <si>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</si>
  <si>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</si>
  <si>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</si>
  <si>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</si>
  <si>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</si>
  <si>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</si>
  <si>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</si>
  <si>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</si>
  <si>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</si>
  <si>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</si>
  <si>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</si>
  <si>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</si>
  <si>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</si>
  <si>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</si>
  <si>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</si>
  <si>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</si>
  <si>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</si>
  <si>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</si>
  <si>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</si>
  <si>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</si>
  <si>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</si>
  <si>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</si>
  <si>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</si>
  <si>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</si>
  <si>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</si>
  <si>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</si>
  <si>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</si>
  <si>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</si>
  <si>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</si>
  <si>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</si>
  <si>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</si>
  <si>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</si>
  <si>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</si>
  <si>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</si>
  <si>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</si>
  <si>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</si>
  <si>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</si>
  <si>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</si>
  <si>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</si>
  <si>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</si>
  <si>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</si>
  <si>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</si>
  <si>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</si>
  <si>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</si>
  <si>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</si>
  <si>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</si>
  <si>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</si>
  <si>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</si>
  <si>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</si>
  <si>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</si>
  <si>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</si>
  <si>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</si>
  <si>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</si>
  <si>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</si>
  <si>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</si>
  <si>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</si>
  <si>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</si>
  <si>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</si>
  <si>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</si>
  <si>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</si>
  <si>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</si>
  <si>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</si>
  <si>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</si>
  <si>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</si>
  <si>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</si>
  <si>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</si>
  <si>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</si>
  <si>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</si>
  <si>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</si>
  <si>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</si>
  <si>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</si>
  <si>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</si>
  <si>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</si>
  <si>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</si>
  <si>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</si>
  <si>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</si>
  <si>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</si>
  <si>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</si>
  <si>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</si>
  <si>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</si>
  <si>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</si>
  <si>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</si>
  <si>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</si>
  <si>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</si>
  <si>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</si>
  <si>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</si>
  <si>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</si>
  <si>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</si>
  <si>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</si>
  <si>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</si>
  <si>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</si>
  <si>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</si>
  <si>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</si>
  <si>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</si>
  <si>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</si>
  <si>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</si>
  <si>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</si>
  <si>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</si>
  <si>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</si>
  <si>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</si>
  <si>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</si>
  <si>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</si>
  <si>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</si>
  <si>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</si>
  <si>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</si>
  <si>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</si>
  <si>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</si>
  <si>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</si>
  <si>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</si>
  <si>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</si>
  <si>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</si>
  <si>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</si>
  <si>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</si>
  <si>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</si>
  <si>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</si>
  <si>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</si>
  <si>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</si>
  <si>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</si>
  <si>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</si>
  <si>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</si>
  <si>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</si>
  <si>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</si>
  <si>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</si>
  <si>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</si>
  <si>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</si>
  <si>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</si>
  <si>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</si>
  <si>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</si>
  <si>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</si>
  <si>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</si>
  <si>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</si>
  <si>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</si>
  <si>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</si>
  <si>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</si>
  <si>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</si>
  <si>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</si>
  <si>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</si>
  <si>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</si>
  <si>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</si>
  <si>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</si>
  <si>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</si>
  <si>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</si>
  <si>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</si>
  <si>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</si>
  <si>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</si>
  <si>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</si>
  <si>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</si>
  <si>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</si>
  <si>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</si>
  <si>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</si>
  <si>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</si>
  <si>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</si>
  <si>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</si>
  <si>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</si>
  <si>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</si>
  <si>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</si>
  <si>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</si>
  <si>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</si>
  <si>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</si>
  <si>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</si>
  <si>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</si>
  <si>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</si>
  <si>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</si>
  <si>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</si>
  <si>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</si>
  <si>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</si>
  <si>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</si>
  <si>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</si>
  <si>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</si>
  <si>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</si>
  <si>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</si>
  <si>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</si>
  <si>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</si>
  <si>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</si>
  <si>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</si>
  <si>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</si>
  <si>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</si>
  <si>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</si>
  <si>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</si>
  <si>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</si>
  <si>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</si>
  <si>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</si>
  <si>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</si>
  <si>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</si>
  <si>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</si>
  <si>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</si>
  <si>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</si>
  <si>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</si>
  <si>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</si>
  <si>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</si>
  <si>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</si>
  <si>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</si>
  <si>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</si>
  <si>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</si>
  <si>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</si>
  <si>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</si>
  <si>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</si>
  <si>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</si>
  <si>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</si>
  <si>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</si>
  <si>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</si>
  <si>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</si>
  <si>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</si>
  <si>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</si>
  <si>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</si>
  <si>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</si>
  <si>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</si>
  <si>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</si>
  <si>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</si>
  <si>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</si>
  <si>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</si>
  <si>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</si>
  <si>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</si>
  <si>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</si>
  <si>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</si>
  <si>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</si>
  <si>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</si>
  <si>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</si>
  <si>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</si>
  <si>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</si>
  <si>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</si>
  <si>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</si>
  <si>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</si>
  <si>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</si>
  <si>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</si>
  <si>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</si>
  <si>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</si>
  <si>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</si>
  <si>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</si>
  <si>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</si>
  <si>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</si>
  <si>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</si>
  <si>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</si>
  <si>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</si>
  <si>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</si>
  <si>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</si>
  <si>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</si>
  <si>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</si>
  <si>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</si>
  <si>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</si>
  <si>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</si>
  <si>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</si>
  <si>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</si>
  <si>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</si>
  <si>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</si>
  <si>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</si>
  <si>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</si>
  <si>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</si>
  <si>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</si>
  <si>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</si>
  <si>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</si>
  <si>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</si>
  <si>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</si>
  <si>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</si>
  <si>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</si>
  <si>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</si>
  <si>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</si>
  <si>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</si>
  <si>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</si>
  <si>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</si>
  <si>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</si>
  <si>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</si>
  <si>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</si>
  <si>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</si>
  <si>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</si>
  <si>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</si>
  <si>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</si>
  <si>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</si>
  <si>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</si>
  <si>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</si>
  <si>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</si>
  <si>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</si>
  <si>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</si>
  <si>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</si>
  <si>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</si>
  <si>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</si>
  <si>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</si>
  <si>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</si>
  <si>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</si>
  <si>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</si>
  <si>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</si>
  <si>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</si>
  <si>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</si>
  <si>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</si>
  <si>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</si>
  <si>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</si>
  <si>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</si>
  <si>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</si>
  <si>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</si>
  <si>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</si>
  <si>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</si>
  <si>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</si>
  <si>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</si>
  <si>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</si>
  <si>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</si>
  <si>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</si>
  <si>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</si>
  <si>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</si>
  <si>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</si>
  <si>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</si>
  <si>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</si>
  <si>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</si>
  <si>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</si>
  <si>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</si>
  <si>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</si>
  <si>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</si>
  <si>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</si>
  <si>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</si>
  <si>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</si>
  <si>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</si>
  <si>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</si>
  <si>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</si>
  <si>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</si>
  <si>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</si>
  <si>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</si>
  <si>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</si>
  <si>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</si>
  <si>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</si>
  <si>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</si>
  <si>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</si>
  <si>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</si>
  <si>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</si>
  <si>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</si>
  <si>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</si>
  <si>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</si>
  <si>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</si>
  <si>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</si>
  <si>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</si>
  <si>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</si>
  <si>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</si>
  <si>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</si>
  <si>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</si>
  <si>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</si>
  <si>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</si>
  <si>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</si>
  <si>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</si>
  <si>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</si>
  <si>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</si>
  <si>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</si>
  <si>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</si>
  <si>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</si>
  <si>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</si>
  <si>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</si>
  <si>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</si>
  <si>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</si>
  <si>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</si>
  <si>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</si>
  <si>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</si>
  <si>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</si>
  <si>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</si>
  <si>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</si>
  <si>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</si>
  <si>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</si>
  <si>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</si>
  <si>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</si>
  <si>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</si>
  <si>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</si>
  <si>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</si>
  <si>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</si>
  <si>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</si>
  <si>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</si>
  <si>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</si>
  <si>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</si>
  <si>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</si>
  <si>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</si>
  <si>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</si>
  <si>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</si>
  <si>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</si>
  <si>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</si>
  <si>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</si>
  <si>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</si>
  <si>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</si>
  <si>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</si>
  <si>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</si>
  <si>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</si>
  <si>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</si>
  <si>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</si>
  <si>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</si>
  <si>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</si>
  <si>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</si>
  <si>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</si>
  <si>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</si>
  <si>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</si>
  <si>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</si>
  <si>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</si>
  <si>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</si>
  <si>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</si>
  <si>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</si>
  <si>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</si>
  <si>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</si>
  <si>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</si>
  <si>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</si>
  <si>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</si>
  <si>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</si>
  <si>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</si>
  <si>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</si>
  <si>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</si>
  <si>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</si>
  <si>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</si>
  <si>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</si>
  <si>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</si>
  <si>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</si>
  <si>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</si>
  <si>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</si>
  <si>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</si>
  <si>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</si>
  <si>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</si>
  <si>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</si>
  <si>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</si>
  <si>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</si>
  <si>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</si>
  <si>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</si>
  <si>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</si>
  <si>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</si>
  <si>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</si>
  <si>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</si>
  <si>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</si>
  <si>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</si>
  <si>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</si>
  <si>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</si>
  <si>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</si>
  <si>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</si>
  <si>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</si>
  <si>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</si>
  <si>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</si>
  <si>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</si>
  <si>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</si>
  <si>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</si>
  <si>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</si>
  <si>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</si>
  <si>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</si>
  <si>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</si>
  <si>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</si>
  <si>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</si>
  <si>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</si>
  <si>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</si>
  <si>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</si>
  <si>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</si>
  <si>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</si>
  <si>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</si>
  <si>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</si>
  <si>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</si>
  <si>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</si>
  <si>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</si>
  <si>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</si>
  <si>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</si>
  <si>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</si>
  <si>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</si>
  <si>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</si>
  <si>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</si>
  <si>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</si>
  <si>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</si>
  <si>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</si>
  <si>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</si>
  <si>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</si>
  <si>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</si>
  <si>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</si>
  <si>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</si>
  <si>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</si>
  <si>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</si>
  <si>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</si>
  <si>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</si>
  <si>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</si>
  <si>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</si>
  <si>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</si>
  <si>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</si>
  <si>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</si>
  <si>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</si>
  <si>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</si>
  <si>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</si>
  <si>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</si>
  <si>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</si>
  <si>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</si>
  <si>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</si>
  <si>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</si>
  <si>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</si>
  <si>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</si>
  <si>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</si>
  <si>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</si>
  <si>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</si>
  <si>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</si>
  <si>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</si>
  <si>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</si>
  <si>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</si>
  <si>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</si>
  <si>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</si>
  <si>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</si>
  <si>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</si>
  <si>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</si>
  <si>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</si>
  <si>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</si>
  <si>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</si>
  <si>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</si>
  <si>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</si>
  <si>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</si>
  <si>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</si>
  <si>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</si>
  <si>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</si>
  <si>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</si>
  <si>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</si>
  <si>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</si>
  <si>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</si>
  <si>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</si>
  <si>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</si>
  <si>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</si>
  <si>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</si>
  <si>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</si>
  <si>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</si>
  <si>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</si>
  <si>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</si>
  <si>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</si>
  <si>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</si>
  <si>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</si>
  <si>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</si>
  <si>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</si>
  <si>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</si>
  <si>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</si>
  <si>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</si>
  <si>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</si>
  <si>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</si>
  <si>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</si>
  <si>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</si>
  <si>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</si>
  <si>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</si>
  <si>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</si>
  <si>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</si>
  <si>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</si>
  <si>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</si>
  <si>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</si>
  <si>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</si>
  <si>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</si>
  <si>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</si>
  <si>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</si>
  <si>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</si>
  <si>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</si>
  <si>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</si>
  <si>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</si>
  <si>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</si>
  <si>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</si>
  <si>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</si>
  <si>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</si>
  <si>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</si>
  <si>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</si>
  <si>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</si>
  <si>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</si>
  <si>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</si>
  <si>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</si>
  <si>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</si>
  <si>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</si>
  <si>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</si>
  <si>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</si>
  <si>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</si>
  <si>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</si>
  <si>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</si>
  <si>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</si>
  <si>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</si>
  <si>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</si>
  <si>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</si>
  <si>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</si>
  <si>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</si>
  <si>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</si>
  <si>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</si>
  <si>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</si>
  <si>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</si>
  <si>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</si>
  <si>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</si>
  <si>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</si>
  <si>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</si>
  <si>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</si>
  <si>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</si>
  <si>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</si>
  <si>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</si>
  <si>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</si>
  <si>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</si>
  <si>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</si>
  <si>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</si>
  <si>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</si>
  <si>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</si>
  <si>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</si>
  <si>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</si>
  <si>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</si>
  <si>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</si>
  <si>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</si>
  <si>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</si>
  <si>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</si>
  <si>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</si>
  <si>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</si>
  <si>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</si>
  <si>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</si>
  <si>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</si>
  <si>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</si>
  <si>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</si>
  <si>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</si>
  <si>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</si>
  <si>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</si>
  <si>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</si>
  <si>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</si>
  <si>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</si>
  <si>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</si>
  <si>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</si>
  <si>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</si>
  <si>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</si>
  <si>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</si>
  <si>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</si>
  <si>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</si>
  <si>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</si>
  <si>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</si>
  <si>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</si>
  <si>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</si>
  <si>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</si>
  <si>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</si>
  <si>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</si>
  <si>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</si>
  <si>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</si>
  <si>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</si>
  <si>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</si>
  <si>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</si>
  <si>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</si>
  <si>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</si>
  <si>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</si>
  <si>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</si>
  <si>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</si>
  <si>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</si>
  <si>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</si>
  <si>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</si>
  <si>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</si>
  <si>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</si>
  <si>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</si>
  <si>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</si>
  <si>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</si>
  <si>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</si>
  <si>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</si>
  <si>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</si>
  <si>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</si>
  <si>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</si>
  <si>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</si>
  <si>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</si>
  <si>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</si>
  <si>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</si>
  <si>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</si>
  <si>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</si>
  <si>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</si>
  <si>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</si>
  <si>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</si>
  <si>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</si>
  <si>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</si>
  <si>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</si>
  <si>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</si>
  <si>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</si>
  <si>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</si>
  <si>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</si>
  <si>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</si>
  <si>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</si>
  <si>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</si>
  <si>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</si>
  <si>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</si>
  <si>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</si>
  <si>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</si>
  <si>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</si>
  <si>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</si>
  <si>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</si>
  <si>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</si>
  <si>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</si>
  <si>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</si>
  <si>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</si>
  <si>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</si>
  <si>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</si>
  <si>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</si>
  <si>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</si>
  <si>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</si>
  <si>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</si>
  <si>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</si>
  <si>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</si>
  <si>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</si>
  <si>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</si>
  <si>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</si>
  <si>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</si>
  <si>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</si>
  <si>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</si>
  <si>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</si>
  <si>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</si>
  <si>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</si>
  <si>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</si>
  <si>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</si>
  <si>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</si>
  <si>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</si>
  <si>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</si>
  <si>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</si>
  <si>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</si>
  <si>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</si>
  <si>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</si>
  <si>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</si>
  <si>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</si>
  <si>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</si>
  <si>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</si>
  <si>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</si>
  <si>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</si>
  <si>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</si>
  <si>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</si>
  <si>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</si>
  <si>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</si>
  <si>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</si>
  <si>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</si>
  <si>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</si>
  <si>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</si>
  <si>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</si>
  <si>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</si>
  <si>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</si>
  <si>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</si>
  <si>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</si>
  <si>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</si>
  <si>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</si>
  <si>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</si>
  <si>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</si>
  <si>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</si>
  <si>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</si>
  <si>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</si>
  <si>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</si>
  <si>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</si>
  <si>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</si>
  <si>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</si>
  <si>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</si>
  <si>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</si>
  <si>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</si>
  <si>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</si>
  <si>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</si>
  <si>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</si>
  <si>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</si>
  <si>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</si>
  <si>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</si>
  <si>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</si>
  <si>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</si>
  <si>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</si>
  <si>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</si>
  <si>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</si>
  <si>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</si>
  <si>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</si>
  <si>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</si>
  <si>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</si>
  <si>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</si>
  <si>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</si>
  <si>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</si>
  <si>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</si>
  <si>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</si>
  <si>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</si>
  <si>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</si>
  <si>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</si>
  <si>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</si>
  <si>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</si>
  <si>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</si>
  <si>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</si>
  <si>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</si>
  <si>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</si>
  <si>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</si>
  <si>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</si>
  <si>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</si>
  <si>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</si>
  <si>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</si>
  <si>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</si>
  <si>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</si>
  <si>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</si>
  <si>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</si>
  <si>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</si>
  <si>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</si>
  <si>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</si>
  <si>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</si>
  <si>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</si>
  <si>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</si>
  <si>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</si>
  <si>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</si>
  <si>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</si>
  <si>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</si>
  <si>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</si>
  <si>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</si>
  <si>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</si>
  <si>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</si>
  <si>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</si>
  <si>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</si>
  <si>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</si>
  <si>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</si>
  <si>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</si>
  <si>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</si>
  <si>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</si>
  <si>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</si>
  <si>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</si>
  <si>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</si>
  <si>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</si>
  <si>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</si>
  <si>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</si>
  <si>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</si>
  <si>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</si>
  <si>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</si>
  <si>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</si>
  <si>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</si>
  <si>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</si>
  <si>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</si>
  <si>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</si>
  <si>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</si>
  <si>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</si>
  <si>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</si>
  <si>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</si>
  <si>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</si>
  <si>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</si>
  <si>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</si>
  <si>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</si>
  <si>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</si>
  <si>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</si>
  <si>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</si>
  <si>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</si>
  <si>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</si>
  <si>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</si>
  <si>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</si>
  <si>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</si>
  <si>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</si>
  <si>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</si>
  <si>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</si>
  <si>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</si>
  <si>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</si>
  <si>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</si>
  <si>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</si>
  <si>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</si>
  <si>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</si>
  <si>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</si>
  <si>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</si>
  <si>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</si>
  <si>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</si>
  <si>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</si>
  <si>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</si>
  <si>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</si>
  <si>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</si>
  <si>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</si>
  <si>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</si>
  <si>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</si>
  <si>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</si>
  <si>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</si>
  <si>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</si>
  <si>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</si>
  <si>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</si>
  <si>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</si>
  <si>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</si>
  <si>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</si>
  <si>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</si>
  <si>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</si>
  <si>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</si>
  <si>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</si>
  <si>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</si>
  <si>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</si>
  <si>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</si>
  <si>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</si>
  <si>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</si>
  <si>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</si>
  <si>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</si>
  <si>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</si>
  <si>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</si>
  <si>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</si>
  <si>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</si>
  <si>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</si>
  <si>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</si>
  <si>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</si>
  <si>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</si>
  <si>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</si>
  <si>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</si>
  <si>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</si>
  <si>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</si>
  <si>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</si>
  <si>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</si>
  <si>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</si>
  <si>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</si>
  <si>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</si>
  <si>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</si>
  <si>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</si>
  <si>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</si>
  <si>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</si>
  <si>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</si>
  <si>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</si>
  <si>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</si>
  <si>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</si>
  <si>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</si>
  <si>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</si>
  <si>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</si>
  <si>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</si>
  <si>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</si>
  <si>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</si>
  <si>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</si>
  <si>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</si>
  <si>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</si>
  <si>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</si>
  <si>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</si>
  <si>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</si>
  <si>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</si>
  <si>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</si>
  <si>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</si>
  <si>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</si>
  <si>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</si>
  <si>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</si>
  <si>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</si>
  <si>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</si>
  <si>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</si>
  <si>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</si>
  <si>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</si>
  <si>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</si>
  <si>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</si>
  <si>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</si>
  <si>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</si>
  <si>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</si>
  <si>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</si>
  <si>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</si>
  <si>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</si>
  <si>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</si>
  <si>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</si>
  <si>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</si>
  <si>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</si>
  <si>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</si>
  <si>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</si>
  <si>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</si>
  <si>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</si>
  <si>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</si>
  <si>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</si>
  <si>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</si>
  <si>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</si>
  <si>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</si>
  <si>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</si>
  <si>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</si>
  <si>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</si>
  <si>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</si>
  <si>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</si>
  <si>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</si>
  <si>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</si>
  <si>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</si>
  <si>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</si>
  <si>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</si>
  <si>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</si>
  <si>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</si>
  <si>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</si>
  <si>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</si>
  <si>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</si>
  <si>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</si>
  <si>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</si>
  <si>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</si>
  <si>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</si>
  <si>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</si>
  <si>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</si>
  <si>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</si>
  <si>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</si>
  <si>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</si>
  <si>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</si>
  <si>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</si>
  <si>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</si>
  <si>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</si>
  <si>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</si>
  <si>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</si>
  <si>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</si>
  <si>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</si>
  <si>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</si>
  <si>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</si>
  <si>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</si>
  <si>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</si>
  <si>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</si>
  <si>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</si>
  <si>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</si>
  <si>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</si>
  <si>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</si>
  <si>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</si>
  <si>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</si>
  <si>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</si>
  <si>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</si>
  <si>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</si>
  <si>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</si>
  <si>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</si>
  <si>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</si>
  <si>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</si>
  <si>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</si>
  <si>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</si>
  <si>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</si>
  <si>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</si>
  <si>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</si>
  <si>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</si>
  <si>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</si>
  <si>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</si>
  <si>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</si>
  <si>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</si>
  <si>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</si>
  <si>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</si>
  <si>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</si>
  <si>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</si>
  <si>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</si>
  <si>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</si>
  <si>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</si>
  <si>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</si>
  <si>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</si>
  <si>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</si>
  <si>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</si>
  <si>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</si>
  <si>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</si>
  <si>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</si>
  <si>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</si>
  <si>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</si>
  <si>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</si>
  <si>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</si>
  <si>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</si>
  <si>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</si>
  <si>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</si>
  <si>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</si>
  <si>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</si>
  <si>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</si>
  <si>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</si>
  <si>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</si>
  <si>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</si>
  <si>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</si>
  <si>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</si>
  <si>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</si>
  <si>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</si>
  <si>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</si>
  <si>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</si>
  <si>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</si>
  <si>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</si>
  <si>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</si>
  <si>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</si>
  <si>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</si>
  <si>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</si>
  <si>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</si>
  <si>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</si>
  <si>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</si>
  <si>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</si>
  <si>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</si>
  <si>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</si>
  <si>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</si>
  <si>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</si>
  <si>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</si>
  <si>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</si>
  <si>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</si>
  <si>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</si>
  <si>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</si>
  <si>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</si>
  <si>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</si>
  <si>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</si>
  <si>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</si>
  <si>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</si>
  <si>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</si>
  <si>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</si>
  <si>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</si>
  <si>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</si>
  <si>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</si>
  <si>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</si>
  <si>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</si>
  <si>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</si>
  <si>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</si>
  <si>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</si>
  <si>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</si>
  <si>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</si>
  <si>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</si>
  <si>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</si>
  <si>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</si>
  <si>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</si>
  <si>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</si>
  <si>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</si>
  <si>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</si>
  <si>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</si>
  <si>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</si>
  <si>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</si>
  <si>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</si>
  <si>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</si>
  <si>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</si>
  <si>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</si>
  <si>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</si>
  <si>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</si>
  <si>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</si>
  <si>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</si>
  <si>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</si>
  <si>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</si>
  <si>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</si>
  <si>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</si>
  <si>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</si>
  <si>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</si>
  <si>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</si>
  <si>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</si>
  <si>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</si>
  <si>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</si>
  <si>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</si>
  <si>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</si>
  <si>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</si>
  <si>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</si>
  <si>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</si>
  <si>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</si>
  <si>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</si>
  <si>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</si>
  <si>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</si>
  <si>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</si>
  <si>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</si>
  <si>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</si>
  <si>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</si>
  <si>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</si>
  <si>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</si>
  <si>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</si>
  <si>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</si>
  <si>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</si>
  <si>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</si>
  <si>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</si>
  <si>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</si>
  <si>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</si>
  <si>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</si>
  <si>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</si>
  <si>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</si>
  <si>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</si>
  <si>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</si>
  <si>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</si>
  <si>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</si>
  <si>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</si>
  <si>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</si>
  <si>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</si>
  <si>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</si>
  <si>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</si>
  <si>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</si>
  <si>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</si>
  <si>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</si>
  <si>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</si>
  <si>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</si>
  <si>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</si>
  <si>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</si>
  <si>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</si>
  <si>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</si>
  <si>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</si>
  <si>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</si>
  <si>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</si>
  <si>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</si>
  <si>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</si>
  <si>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</si>
  <si>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</si>
  <si>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</si>
  <si>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</si>
  <si>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</si>
  <si>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</si>
  <si>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</si>
  <si>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</si>
  <si>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</si>
  <si>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</si>
  <si>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</si>
  <si>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</si>
  <si>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</si>
  <si>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</si>
  <si>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</si>
  <si>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</si>
  <si>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</si>
  <si>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</si>
  <si>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</si>
  <si>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</si>
  <si>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</si>
  <si>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</si>
  <si>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</si>
  <si>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</si>
  <si>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</si>
  <si>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</si>
  <si>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</si>
  <si>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</si>
  <si>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</si>
  <si>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</si>
  <si>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</si>
  <si>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</si>
  <si>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</si>
  <si>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</si>
  <si>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</si>
  <si>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</si>
  <si>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</si>
  <si>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</si>
  <si>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</si>
  <si>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</si>
  <si>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</si>
  <si>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</si>
  <si>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</si>
  <si>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</si>
  <si>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</si>
  <si>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</si>
  <si>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</si>
  <si>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</si>
  <si>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</si>
  <si>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</si>
  <si>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</si>
  <si>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</si>
  <si>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</si>
  <si>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</si>
  <si>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</si>
  <si>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</si>
  <si>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</si>
  <si>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</si>
  <si>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</si>
  <si>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</si>
  <si>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</si>
  <si>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</si>
  <si>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</si>
  <si>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</si>
  <si>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</si>
  <si>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</si>
  <si>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</si>
  <si>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</si>
  <si>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</si>
  <si>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</si>
  <si>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</si>
  <si>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</si>
  <si>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</si>
  <si>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</si>
  <si>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</si>
  <si>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</si>
  <si>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</si>
  <si>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</si>
  <si>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</si>
  <si>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</si>
  <si>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</si>
  <si>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</si>
  <si>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</si>
  <si>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</si>
  <si>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</si>
  <si>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</si>
  <si>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</si>
  <si>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</si>
  <si>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</si>
  <si>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</si>
  <si>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</si>
  <si>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</si>
  <si>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</si>
  <si>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</si>
  <si>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</si>
  <si>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</si>
  <si>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</si>
  <si>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</si>
  <si>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</si>
  <si>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</si>
  <si>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</si>
  <si>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</si>
  <si>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</si>
  <si>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</si>
  <si>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</si>
  <si>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</si>
  <si>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</si>
  <si>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</si>
  <si>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</si>
  <si>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</si>
  <si>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</si>
  <si>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</si>
  <si>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</si>
  <si>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</si>
  <si>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</si>
  <si>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</si>
  <si>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</si>
  <si>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</si>
  <si>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</si>
  <si>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</si>
  <si>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</si>
  <si>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</si>
  <si>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</si>
  <si>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</si>
  <si>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</si>
  <si>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</si>
  <si>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</si>
  <si>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</si>
  <si>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</si>
  <si>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</si>
  <si>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</si>
  <si>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</si>
  <si>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</si>
  <si>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</si>
  <si>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</si>
  <si>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</si>
  <si>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</si>
  <si>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</si>
  <si>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</si>
  <si>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</si>
  <si>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</si>
  <si>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</si>
  <si>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</si>
  <si>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</si>
  <si>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</si>
  <si>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</si>
  <si>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</si>
  <si>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</si>
  <si>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</si>
  <si>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</si>
  <si>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</si>
  <si>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</si>
  <si>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</si>
  <si>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</si>
  <si>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</si>
  <si>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</si>
  <si>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</si>
  <si>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</si>
  <si>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</si>
  <si>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</si>
  <si>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</si>
  <si>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</si>
  <si>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</si>
  <si>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</si>
  <si>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</si>
  <si>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</si>
  <si>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</si>
  <si>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</si>
  <si>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</si>
  <si>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</si>
  <si>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</si>
  <si>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</si>
  <si>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</si>
  <si>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</si>
  <si>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</si>
  <si>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</si>
  <si>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</si>
  <si>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</si>
  <si>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</si>
  <si>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</si>
  <si>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</si>
  <si>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</si>
  <si>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</si>
  <si>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</si>
  <si>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</si>
  <si>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</si>
  <si>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</si>
  <si>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</si>
  <si>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</si>
  <si>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</si>
  <si>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</si>
  <si>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</si>
  <si>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</si>
  <si>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</si>
  <si>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</si>
  <si>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</si>
  <si>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</si>
  <si>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</si>
  <si>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</si>
  <si>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</si>
  <si>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</si>
  <si>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</si>
  <si>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</si>
  <si>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</si>
  <si>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</si>
  <si>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</si>
  <si>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</si>
  <si>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</si>
  <si>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</si>
  <si>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</si>
  <si>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</si>
  <si>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</si>
  <si>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</si>
  <si>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</si>
  <si>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</si>
  <si>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</si>
  <si>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</si>
  <si>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</si>
  <si>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</si>
  <si>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</si>
  <si>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</si>
  <si>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</si>
  <si>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</si>
  <si>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</si>
  <si>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</si>
  <si>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</si>
  <si>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</si>
  <si>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</si>
  <si>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</si>
  <si>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</si>
  <si>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</si>
  <si>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</si>
  <si>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</si>
  <si>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</si>
  <si>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</si>
  <si>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</si>
  <si>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</si>
  <si>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</si>
  <si>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</si>
  <si>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</si>
  <si>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</si>
  <si>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</si>
  <si>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</si>
  <si>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</si>
  <si>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</si>
  <si>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</si>
  <si>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</si>
  <si>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</si>
  <si>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</si>
  <si>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</si>
  <si>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</si>
  <si>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</si>
  <si>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</si>
  <si>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</si>
  <si>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</si>
  <si>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</si>
  <si>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</si>
  <si>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</si>
  <si>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</si>
  <si>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</si>
  <si>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</si>
  <si>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</si>
  <si>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</si>
  <si>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</si>
  <si>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</si>
  <si>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</si>
  <si>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</si>
  <si>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</si>
  <si>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</si>
  <si>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</si>
  <si>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</si>
  <si>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</si>
  <si>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</si>
  <si>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</si>
  <si>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</si>
  <si>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</si>
  <si>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</si>
  <si>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</si>
  <si>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</si>
  <si>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</si>
  <si>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</si>
  <si>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</si>
  <si>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</si>
  <si>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</si>
  <si>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</si>
  <si>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</si>
  <si>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</si>
  <si>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</si>
  <si>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</si>
  <si>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</si>
  <si>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</si>
  <si>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</si>
  <si>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</si>
  <si>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</si>
  <si>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</si>
  <si>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</si>
  <si>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</si>
  <si>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</si>
  <si>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</si>
  <si>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</si>
  <si>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</si>
  <si>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</si>
  <si>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</si>
  <si>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</si>
  <si>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</si>
  <si>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</si>
  <si>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</si>
  <si>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</si>
  <si>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</si>
  <si>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</si>
  <si>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</si>
  <si>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</si>
  <si>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</si>
  <si>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</si>
  <si>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</si>
  <si>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</si>
  <si>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</si>
  <si>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</si>
  <si>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</si>
  <si>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</si>
  <si>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</si>
  <si>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</si>
  <si>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</si>
  <si>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</si>
  <si>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</si>
  <si>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</si>
  <si>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</si>
  <si>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</si>
  <si>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</si>
  <si>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</si>
  <si>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</si>
  <si>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</si>
  <si>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</si>
  <si>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</si>
  <si>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</si>
  <si>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</si>
  <si>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</si>
  <si>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</si>
  <si>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</si>
  <si>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</si>
  <si>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</si>
  <si>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</si>
  <si>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</si>
  <si>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</si>
  <si>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</si>
  <si>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</si>
  <si>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</si>
  <si>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</si>
  <si>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</si>
  <si>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</si>
  <si>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</si>
  <si>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</si>
  <si>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</si>
  <si>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</si>
  <si>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</si>
  <si>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</si>
  <si>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</si>
  <si>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</si>
  <si>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</si>
  <si>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</si>
  <si>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</si>
  <si>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</si>
  <si>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</si>
  <si>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</si>
  <si>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</si>
  <si>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</si>
  <si>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</si>
  <si>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</si>
  <si>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</si>
  <si>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</si>
  <si>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</si>
  <si>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</si>
  <si>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</si>
  <si>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</si>
  <si>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</si>
  <si>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</si>
  <si>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</si>
  <si>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</si>
  <si>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</si>
  <si>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</si>
  <si>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</si>
  <si>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</si>
  <si>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</si>
  <si>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</si>
  <si>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</si>
  <si>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</si>
  <si>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</si>
  <si>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</si>
  <si>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</si>
  <si>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</si>
  <si>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</si>
  <si>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</si>
  <si>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</si>
  <si>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</si>
  <si>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</si>
  <si>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</si>
  <si>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</si>
  <si>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</si>
  <si>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</si>
  <si>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</si>
  <si>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</si>
  <si>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</si>
  <si>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</si>
  <si>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</si>
  <si>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</si>
  <si>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</si>
  <si>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</si>
  <si>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</si>
  <si>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</si>
  <si>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</si>
  <si>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</si>
  <si>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</si>
  <si>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</si>
  <si>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</si>
  <si>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</si>
  <si>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</si>
  <si>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</si>
  <si>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</si>
  <si>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</si>
  <si>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</si>
  <si>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</si>
  <si>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</si>
  <si>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</si>
  <si>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</si>
  <si>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</si>
  <si>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</si>
  <si>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</si>
  <si>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</si>
  <si>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</si>
  <si>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</si>
  <si>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</si>
  <si>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</si>
  <si>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</si>
  <si>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</si>
  <si>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</si>
  <si>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</si>
  <si>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</si>
  <si>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</si>
  <si>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</si>
  <si>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</si>
  <si>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</si>
  <si>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</si>
  <si>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</si>
  <si>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</si>
  <si>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</si>
  <si>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</si>
  <si>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</si>
  <si>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</si>
  <si>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</si>
  <si>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</si>
  <si>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</si>
  <si>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</si>
  <si>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</si>
  <si>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</si>
  <si>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</si>
  <si>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</si>
  <si>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</si>
  <si>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</si>
  <si>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</si>
  <si>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</si>
  <si>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</si>
  <si>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</si>
  <si>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</si>
  <si>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</si>
  <si>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</si>
  <si>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</si>
  <si>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</si>
  <si>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</si>
  <si>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</si>
  <si>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</si>
  <si>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</si>
  <si>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</si>
  <si>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</si>
  <si>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</si>
  <si>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</si>
  <si>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</si>
  <si>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</si>
  <si>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</si>
  <si>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</si>
  <si>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</si>
  <si>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</si>
  <si>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</si>
  <si>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</si>
  <si>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</si>
  <si>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</si>
  <si>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</si>
  <si>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</si>
  <si>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</si>
  <si>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</si>
  <si>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</si>
  <si>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</si>
  <si>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</si>
  <si>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</si>
  <si>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</si>
  <si>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</si>
  <si>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</si>
  <si>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</si>
  <si>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</si>
  <si>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</si>
  <si>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</si>
  <si>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</si>
  <si>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</si>
  <si>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</si>
  <si>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</si>
  <si>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</si>
  <si>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</si>
  <si>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</si>
  <si>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</si>
  <si>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</si>
  <si>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</si>
  <si>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</si>
  <si>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</si>
  <si>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</si>
  <si>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</si>
  <si>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</si>
  <si>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</si>
  <si>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</si>
  <si>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</si>
  <si>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</si>
  <si>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</si>
  <si>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</si>
  <si>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</si>
  <si>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</si>
  <si>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</si>
  <si>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</si>
  <si>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</si>
  <si>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</si>
  <si>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</si>
  <si>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</si>
  <si>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</si>
  <si>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</si>
  <si>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</si>
  <si>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</si>
  <si>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</si>
  <si>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</si>
  <si>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</si>
  <si>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</si>
  <si>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</si>
  <si>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</si>
  <si>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</si>
  <si>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</si>
  <si>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</si>
  <si>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</si>
  <si>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</si>
  <si>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</si>
  <si>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</si>
  <si>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</si>
  <si>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</si>
  <si>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</si>
  <si>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</si>
  <si>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</si>
  <si>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</si>
  <si>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</si>
  <si>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</si>
  <si>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</si>
  <si>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</si>
  <si>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</si>
  <si>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</si>
  <si>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</si>
  <si>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</si>
  <si>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</si>
  <si>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</si>
  <si>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</si>
  <si>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</si>
  <si>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</si>
  <si>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</si>
  <si>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</si>
  <si>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</si>
  <si>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</si>
  <si>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</si>
  <si>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</si>
  <si>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</si>
  <si>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</si>
  <si>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</si>
  <si>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</si>
  <si>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</si>
  <si>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</si>
  <si>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</si>
  <si>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</si>
  <si>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</si>
  <si>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</si>
  <si>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</si>
  <si>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</si>
  <si>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</si>
  <si>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</si>
  <si>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</si>
  <si>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</si>
  <si>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</si>
  <si>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</si>
  <si>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</si>
  <si>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</si>
  <si>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</si>
  <si>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</si>
  <si>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</si>
  <si>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</si>
  <si>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</si>
  <si>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</si>
  <si>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</si>
  <si>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</si>
  <si>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</si>
  <si>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</si>
  <si>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</si>
  <si>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</si>
  <si>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</si>
  <si>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</si>
  <si>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</si>
  <si>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</si>
  <si>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</si>
  <si>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</si>
  <si>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</si>
  <si>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</si>
  <si>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</si>
  <si>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</si>
  <si>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</si>
  <si>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</si>
  <si>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</si>
  <si>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</si>
  <si>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</si>
  <si>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</si>
  <si>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</si>
  <si>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</si>
  <si>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</si>
  <si>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</si>
  <si>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</si>
  <si>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</si>
  <si>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</si>
  <si>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</si>
  <si>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</si>
  <si>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</si>
  <si>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</si>
  <si>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</si>
  <si>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</si>
  <si>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</si>
  <si>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</si>
  <si>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</si>
  <si>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</si>
  <si>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</si>
  <si>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</si>
  <si>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</si>
  <si>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</si>
  <si>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</si>
  <si>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</si>
  <si>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</si>
  <si>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</si>
  <si>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</si>
  <si>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</si>
  <si>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</si>
  <si>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</si>
  <si>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</si>
  <si>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</si>
  <si>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</si>
  <si>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</si>
  <si>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</si>
  <si>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</si>
  <si>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</si>
  <si>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</si>
  <si>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</si>
  <si>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</si>
  <si>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</si>
  <si>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</si>
  <si>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</si>
  <si>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</si>
  <si>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</si>
  <si>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</si>
  <si>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</si>
  <si>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</si>
  <si>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</si>
  <si>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</si>
  <si>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</si>
  <si>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</si>
  <si>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</si>
  <si>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</si>
  <si>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</si>
  <si>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</si>
  <si>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</si>
  <si>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</si>
  <si>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</si>
  <si>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</si>
  <si>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</si>
  <si>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</si>
  <si>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</si>
  <si>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</si>
  <si>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</si>
  <si>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</si>
  <si>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</si>
  <si>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</si>
  <si>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</si>
  <si>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</si>
  <si>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</si>
  <si>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</si>
  <si>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</si>
  <si>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</si>
  <si>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</si>
  <si>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</si>
  <si>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</si>
  <si>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</si>
  <si>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</si>
  <si>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</si>
  <si>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</si>
  <si>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</si>
  <si>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</si>
  <si>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</si>
  <si>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</si>
  <si>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</si>
  <si>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</si>
  <si>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</si>
  <si>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</si>
  <si>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</si>
  <si>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</si>
  <si>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</si>
  <si>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</si>
  <si>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</si>
  <si>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</si>
  <si>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</si>
  <si>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</si>
  <si>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</si>
  <si>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</si>
  <si>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</si>
  <si>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</si>
  <si>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</si>
  <si>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</si>
  <si>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</si>
  <si>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</si>
  <si>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</si>
  <si>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</si>
  <si>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</si>
  <si>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</si>
  <si>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</si>
  <si>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</si>
  <si>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</si>
  <si>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</si>
  <si>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</si>
  <si>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</si>
  <si>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</si>
  <si>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</si>
  <si>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</si>
  <si>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</si>
  <si>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</si>
  <si>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</si>
  <si>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</si>
  <si>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</si>
  <si>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</si>
  <si>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</si>
  <si>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</si>
  <si>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</si>
  <si>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</si>
  <si>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</si>
  <si>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</si>
  <si>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</si>
  <si>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</si>
  <si>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</si>
  <si>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</si>
  <si>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</si>
  <si>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</si>
  <si>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</si>
  <si>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</si>
  <si>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</si>
  <si>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</si>
  <si>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</si>
  <si>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</si>
  <si>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</si>
  <si>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</si>
  <si>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</si>
  <si>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</si>
  <si>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</si>
  <si>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</si>
  <si>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</si>
  <si>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</si>
  <si>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</si>
  <si>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</si>
  <si>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</si>
  <si>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</si>
  <si>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</si>
  <si>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</si>
  <si>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</si>
  <si>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</si>
  <si>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</si>
  <si>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</si>
  <si>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</si>
  <si>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</si>
  <si>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</si>
  <si>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</si>
  <si>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</si>
  <si>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</si>
  <si>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</si>
  <si>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</si>
  <si>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</si>
  <si>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</si>
  <si>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</si>
  <si>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</si>
  <si>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</si>
  <si>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</si>
  <si>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</si>
  <si>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</si>
  <si>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</si>
  <si>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</si>
  <si>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</si>
  <si>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</si>
  <si>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</si>
  <si>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</si>
  <si>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</si>
  <si>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</si>
  <si>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</si>
  <si>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</si>
  <si>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</si>
  <si>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</si>
  <si>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</si>
  <si>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</si>
  <si>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</si>
  <si>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</si>
  <si>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</si>
  <si>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</si>
  <si>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</si>
  <si>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</si>
  <si>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</si>
  <si>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</si>
  <si>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</si>
  <si>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</si>
  <si>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</si>
  <si>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</si>
  <si>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</si>
  <si>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</si>
  <si>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</si>
  <si>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</si>
  <si>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</si>
  <si>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</si>
  <si>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</si>
  <si>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</si>
  <si>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</si>
  <si>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</si>
  <si>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</si>
  <si>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</si>
  <si>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</si>
  <si>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</si>
  <si>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</si>
  <si>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</si>
  <si>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</si>
  <si>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</si>
  <si>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</si>
  <si>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</si>
  <si>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</si>
  <si>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</si>
  <si>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</si>
  <si>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</si>
  <si>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</si>
  <si>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</si>
  <si>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</si>
  <si>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</si>
  <si>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</si>
  <si>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</si>
  <si>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</si>
  <si>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</si>
  <si>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</si>
  <si>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</si>
  <si>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</si>
  <si>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</si>
  <si>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</si>
  <si>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</si>
  <si>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</si>
  <si>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</si>
  <si>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</si>
  <si>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</si>
  <si>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</si>
  <si>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</si>
  <si>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</si>
  <si>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</si>
  <si>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</si>
  <si>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</si>
  <si>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</si>
  <si>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</si>
  <si>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</si>
  <si>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</si>
  <si>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</si>
  <si>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</si>
  <si>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</si>
  <si>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</si>
  <si>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</si>
  <si>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</si>
  <si>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</si>
  <si>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</si>
  <si>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</si>
  <si>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</si>
  <si>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</si>
  <si>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</si>
  <si>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</si>
  <si>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</si>
  <si>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</si>
  <si>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</si>
  <si>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</si>
  <si>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</si>
  <si>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</si>
  <si>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</si>
  <si>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</si>
  <si>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</si>
  <si>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</si>
  <si>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</si>
  <si>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</si>
  <si>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</si>
  <si>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</si>
  <si>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</si>
  <si>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</si>
  <si>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</si>
  <si>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</si>
  <si>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</si>
  <si>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</si>
  <si>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</si>
  <si>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</si>
  <si>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</si>
  <si>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</si>
  <si>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</si>
  <si>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</si>
  <si>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</si>
  <si>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</si>
  <si>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</si>
  <si>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</si>
  <si>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</si>
  <si>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</si>
  <si>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</si>
  <si>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</si>
  <si>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</si>
  <si>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</si>
  <si>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</si>
  <si>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</si>
  <si>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</si>
  <si>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</si>
  <si>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</si>
  <si>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</si>
  <si>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</si>
  <si>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</si>
  <si>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</si>
  <si>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</si>
  <si>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</si>
  <si>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</si>
  <si>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</si>
  <si>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</si>
  <si>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</si>
  <si>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</si>
  <si>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</si>
  <si>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</si>
  <si>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</si>
  <si>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</si>
  <si>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</si>
  <si>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</si>
  <si>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</si>
  <si>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</si>
  <si>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</si>
  <si>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</si>
  <si>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</si>
  <si>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</si>
  <si>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</si>
  <si>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</si>
  <si>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</si>
  <si>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</si>
  <si>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</si>
  <si>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</si>
  <si>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</si>
  <si>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</si>
  <si>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</si>
  <si>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</si>
  <si>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</si>
  <si>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</si>
  <si>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</si>
  <si>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</si>
  <si>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</si>
  <si>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</si>
  <si>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</si>
  <si>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</si>
  <si>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</si>
  <si>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</si>
  <si>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</si>
  <si>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</si>
  <si>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</si>
  <si>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</si>
  <si>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</si>
  <si>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</si>
  <si>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</si>
  <si>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</si>
  <si>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</si>
  <si>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</si>
  <si>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</si>
  <si>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</si>
  <si>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</si>
  <si>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</si>
  <si>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</si>
  <si>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</si>
  <si>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</si>
  <si>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</si>
  <si>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</si>
  <si>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</si>
  <si>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</si>
  <si>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</si>
  <si>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</si>
  <si>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</si>
  <si>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</si>
  <si>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</si>
  <si>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</si>
  <si>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</si>
  <si>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</si>
  <si>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</si>
  <si>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</si>
  <si>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</si>
  <si>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</si>
  <si>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</si>
  <si>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</si>
  <si>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</si>
  <si>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</si>
  <si>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</si>
  <si>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</si>
  <si>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</si>
  <si>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</si>
  <si>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</si>
  <si>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</si>
  <si>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</si>
  <si>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</si>
  <si>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</si>
  <si>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</si>
  <si>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</si>
  <si>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</si>
  <si>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</si>
  <si>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</si>
  <si>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</si>
  <si>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</si>
  <si>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</si>
  <si>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</si>
  <si>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</si>
  <si>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</si>
  <si>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</si>
  <si>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</si>
  <si>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</si>
  <si>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</si>
  <si>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</si>
  <si>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</si>
  <si>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</si>
  <si>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</si>
  <si>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</si>
  <si>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</si>
  <si>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</si>
  <si>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</si>
  <si>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</si>
  <si>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</si>
  <si>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</si>
  <si>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</si>
  <si>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</si>
  <si>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</si>
  <si>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</si>
  <si>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</si>
  <si>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</si>
  <si>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</si>
  <si>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</si>
  <si>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</si>
  <si>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</si>
  <si>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</si>
  <si>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</si>
  <si>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</si>
  <si>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</si>
  <si>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</si>
  <si>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</si>
  <si>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</si>
  <si>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</si>
  <si>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</si>
  <si>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</si>
  <si>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</si>
  <si>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</si>
  <si>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</si>
  <si>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</si>
  <si>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</si>
  <si>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</si>
  <si>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</si>
  <si>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</si>
  <si>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</si>
  <si>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</si>
  <si>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</si>
  <si>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</si>
  <si>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</si>
  <si>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</si>
  <si>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</si>
  <si>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</si>
  <si>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</si>
  <si>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</si>
  <si>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</si>
  <si>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</si>
  <si>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</si>
  <si>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</si>
  <si>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</si>
  <si>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</si>
  <si>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</si>
  <si>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</si>
  <si>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</si>
  <si>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</si>
  <si>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</si>
  <si>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</si>
  <si>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</si>
  <si>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</si>
  <si>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</si>
  <si>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</si>
  <si>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</si>
  <si>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</si>
  <si>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</si>
  <si>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</si>
  <si>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</si>
  <si>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</si>
  <si>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</si>
  <si>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</si>
  <si>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</si>
  <si>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</si>
  <si>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</si>
  <si>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</si>
  <si>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</si>
  <si>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</si>
  <si>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</si>
  <si>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</si>
  <si>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</si>
  <si>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</si>
  <si>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</si>
  <si>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</si>
  <si>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</si>
  <si>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</si>
  <si>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</si>
  <si>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</si>
  <si>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</si>
  <si>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</si>
  <si>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</si>
  <si>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</si>
  <si>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</si>
  <si>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</si>
  <si>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</si>
  <si>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</si>
  <si>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</si>
  <si>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</si>
  <si>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</si>
  <si>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</si>
  <si>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</si>
  <si>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</si>
  <si>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</si>
  <si>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</si>
  <si>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</si>
  <si>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</si>
  <si>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</si>
  <si>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</si>
  <si>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</si>
  <si>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</si>
  <si>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</si>
  <si>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</si>
  <si>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</si>
  <si>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</si>
  <si>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</si>
  <si>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</si>
  <si>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</si>
  <si>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</si>
  <si>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</si>
  <si>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</si>
  <si>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</si>
  <si>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</si>
  <si>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</si>
  <si>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</si>
  <si>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</si>
  <si>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</si>
  <si>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</si>
  <si>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</si>
  <si>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</si>
  <si>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</si>
  <si>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</si>
  <si>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</si>
  <si>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</si>
  <si>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</si>
  <si>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</si>
  <si>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</si>
  <si>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</si>
  <si>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</si>
  <si>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</si>
  <si>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</si>
  <si>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</si>
  <si>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</si>
  <si>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</si>
  <si>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</si>
  <si>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</si>
  <si>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</si>
  <si>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</si>
  <si>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</si>
  <si>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</si>
  <si>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</si>
  <si>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</si>
  <si>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</si>
  <si>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</si>
  <si>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</si>
  <si>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</si>
  <si>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</si>
  <si>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</si>
  <si>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</si>
  <si>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</si>
  <si>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</si>
  <si>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</si>
  <si>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</si>
  <si>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</si>
  <si>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</si>
  <si>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</si>
  <si>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</si>
  <si>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</si>
  <si>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</si>
  <si>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</si>
  <si>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</si>
  <si>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</si>
  <si>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</si>
  <si>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</si>
  <si>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</si>
  <si>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</si>
  <si>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</si>
  <si>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</si>
  <si>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</si>
  <si>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</si>
  <si>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</si>
  <si>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</si>
  <si>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</si>
  <si>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</si>
  <si>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</si>
  <si>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</si>
  <si>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</si>
  <si>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</si>
  <si>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</si>
  <si>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</si>
  <si>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</si>
  <si>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</si>
  <si>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</si>
  <si>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</si>
  <si>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</si>
  <si>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</si>
  <si>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</si>
  <si>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</si>
  <si>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</si>
  <si>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</si>
  <si>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</si>
  <si>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</si>
  <si>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</si>
  <si>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</si>
  <si>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</si>
  <si>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</si>
  <si>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</si>
  <si>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</si>
  <si>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</si>
  <si>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</si>
  <si>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</si>
  <si>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</si>
  <si>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</si>
  <si>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</si>
  <si>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</si>
  <si>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</si>
  <si>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</si>
  <si>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</si>
  <si>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</si>
  <si>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</si>
  <si>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</si>
  <si>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</si>
  <si>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</si>
  <si>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</si>
  <si>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</si>
  <si>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</si>
  <si>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</si>
  <si>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</si>
  <si>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</si>
  <si>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</si>
  <si>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</si>
  <si>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</si>
  <si>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</si>
  <si>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</si>
  <si>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</si>
  <si>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</si>
  <si>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</si>
  <si>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</si>
  <si>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</si>
  <si>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</si>
  <si>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</si>
  <si>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</si>
  <si>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</si>
  <si>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</si>
  <si>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</si>
  <si>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</si>
  <si>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</si>
  <si>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</si>
  <si>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</si>
  <si>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</si>
  <si>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</si>
  <si>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</si>
  <si>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</si>
  <si>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</si>
  <si>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</si>
  <si>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</si>
  <si>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</si>
  <si>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</si>
  <si>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</si>
  <si>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</si>
  <si>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</si>
  <si>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</si>
  <si>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</si>
  <si>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</si>
  <si>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</si>
  <si>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</si>
  <si>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</si>
  <si>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</si>
  <si>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</si>
  <si>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</si>
  <si>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</si>
  <si>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</si>
  <si>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</si>
  <si>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</si>
  <si>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</si>
  <si>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</si>
  <si>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</si>
  <si>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</si>
  <si>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</si>
  <si>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</si>
  <si>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</si>
  <si>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</si>
  <si>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</si>
  <si>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</si>
  <si>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</si>
  <si>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</si>
  <si>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</si>
  <si>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</si>
  <si>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</si>
  <si>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</si>
  <si>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</si>
  <si>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</si>
  <si>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</si>
  <si>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</si>
  <si>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</si>
  <si>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</si>
  <si>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</si>
  <si>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</si>
  <si>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</si>
  <si>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</si>
  <si>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</si>
  <si>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</si>
  <si>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</si>
  <si>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</si>
  <si>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</si>
  <si>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</si>
  <si>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</si>
  <si>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</si>
  <si>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</si>
  <si>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</si>
  <si>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</si>
  <si>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</si>
  <si>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</si>
  <si>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</si>
  <si>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</si>
  <si>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</si>
  <si>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</si>
  <si>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</si>
  <si>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</si>
  <si>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</si>
  <si>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</si>
  <si>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</si>
  <si>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</si>
  <si>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</si>
  <si>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</si>
  <si>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</si>
  <si>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</si>
  <si>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</si>
  <si>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</si>
  <si>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</si>
  <si>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</si>
  <si>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</si>
  <si>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</si>
  <si>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</si>
  <si>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</si>
  <si>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</si>
  <si>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</si>
  <si>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</si>
  <si>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</si>
  <si>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</si>
  <si>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</si>
  <si>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</si>
  <si>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</si>
  <si>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</si>
  <si>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</si>
  <si>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</si>
  <si>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</si>
  <si>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</si>
  <si>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</si>
  <si>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</si>
  <si>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</si>
  <si>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</si>
  <si>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</si>
  <si>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</si>
  <si>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</si>
  <si>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</si>
  <si>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</si>
  <si>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</si>
  <si>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</si>
  <si>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</si>
  <si>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</si>
  <si>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</si>
  <si>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</si>
  <si>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</si>
  <si>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</si>
  <si>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</si>
  <si>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</si>
  <si>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</si>
  <si>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</si>
  <si>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</si>
  <si>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</si>
  <si>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</si>
  <si>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</si>
  <si>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</si>
  <si>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</si>
  <si>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</si>
  <si>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</si>
  <si>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</si>
  <si>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</si>
  <si>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</si>
  <si>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</si>
  <si>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</si>
  <si>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</si>
  <si>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</si>
  <si>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</si>
  <si>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</si>
  <si>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</si>
  <si>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</si>
  <si>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</si>
  <si>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</si>
  <si>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</si>
  <si>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</si>
  <si>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</si>
  <si>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</si>
  <si>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</si>
  <si>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</si>
  <si>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</si>
  <si>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</si>
  <si>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</si>
  <si>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</si>
  <si>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</si>
  <si>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</si>
  <si>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</si>
  <si>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</si>
  <si>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</si>
  <si>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</si>
  <si>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</si>
  <si>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</si>
  <si>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</si>
  <si>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</si>
  <si>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</si>
  <si>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</si>
  <si>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</si>
  <si>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</si>
  <si>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</si>
  <si>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</si>
  <si>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</si>
  <si>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</si>
  <si>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</si>
  <si>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</si>
  <si>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</si>
  <si>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</si>
  <si>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</si>
  <si>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</si>
  <si>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</si>
  <si>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</si>
  <si>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</si>
  <si>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</si>
  <si>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</si>
  <si>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</si>
  <si>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</si>
  <si>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</si>
  <si>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</si>
  <si>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</si>
  <si>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</si>
  <si>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</si>
  <si>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</si>
  <si>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</si>
  <si>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</si>
  <si>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</si>
  <si>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</si>
  <si>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</si>
  <si>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</si>
  <si>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</si>
  <si>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</si>
  <si>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</si>
  <si>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</si>
  <si>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</si>
  <si>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</si>
  <si>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</si>
  <si>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</si>
  <si>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</si>
  <si>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</si>
  <si>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</si>
  <si>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</si>
  <si>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</si>
  <si>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</si>
  <si>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</si>
  <si>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</si>
  <si>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</si>
  <si>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</si>
  <si>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</si>
  <si>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</si>
  <si>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</si>
  <si>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</si>
  <si>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</si>
  <si>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</si>
  <si>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</si>
  <si>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</si>
  <si>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</si>
  <si>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</si>
  <si>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</si>
  <si>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</si>
  <si>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</si>
  <si>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</si>
  <si>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</si>
  <si>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</si>
  <si>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</si>
  <si>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</si>
  <si>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</si>
  <si>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</si>
  <si>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</si>
  <si>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</si>
  <si>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</si>
  <si>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</si>
  <si>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</si>
  <si>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</si>
  <si>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</si>
  <si>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</si>
  <si>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</si>
  <si>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</si>
  <si>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</si>
  <si>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</si>
  <si>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</si>
  <si>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</si>
  <si>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</si>
  <si>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</si>
  <si>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</si>
  <si>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</si>
  <si>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</si>
  <si>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</si>
  <si>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</si>
  <si>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</si>
  <si>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</si>
  <si>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</si>
  <si>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</si>
  <si>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</si>
  <si>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</si>
  <si>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</si>
  <si>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</si>
  <si>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</si>
  <si>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</si>
  <si>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</si>
  <si>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</si>
  <si>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</si>
  <si>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</si>
  <si>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</si>
  <si>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</si>
  <si>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</si>
  <si>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</si>
  <si>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</si>
  <si>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</si>
  <si>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</si>
  <si>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</si>
  <si>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</si>
  <si>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</si>
  <si>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</si>
  <si>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</si>
  <si>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</si>
  <si>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</si>
  <si>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</si>
  <si>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</si>
  <si>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</si>
  <si>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</si>
  <si>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</si>
  <si>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</si>
  <si>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</si>
  <si>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</si>
  <si>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</si>
  <si>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</si>
  <si>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</si>
  <si>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</si>
  <si>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</si>
  <si>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</si>
  <si>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</si>
  <si>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</si>
  <si>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</si>
  <si>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</si>
  <si>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</si>
  <si>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</si>
  <si>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</si>
  <si>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</si>
  <si>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</si>
  <si>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</si>
  <si>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</si>
  <si>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</si>
  <si>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</si>
  <si>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</si>
  <si>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</si>
  <si>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</si>
  <si>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</si>
  <si>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</si>
  <si>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</si>
  <si>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</si>
  <si>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</si>
  <si>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</si>
  <si>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</si>
  <si>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</si>
  <si>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</si>
  <si>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</si>
  <si>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</si>
  <si>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</si>
  <si>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</si>
  <si>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</si>
  <si>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</si>
  <si>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</si>
  <si>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</si>
  <si>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</si>
  <si>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</si>
  <si>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</si>
  <si>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</si>
  <si>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</si>
  <si>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</si>
  <si>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</si>
  <si>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</si>
  <si>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</si>
  <si>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</si>
  <si>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</si>
  <si>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</si>
  <si>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</si>
  <si>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</si>
  <si>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</si>
  <si>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</si>
  <si>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</si>
  <si>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</si>
  <si>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</si>
  <si>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</si>
  <si>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</si>
  <si>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</si>
  <si>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</si>
  <si>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</si>
  <si>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</si>
  <si>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</si>
  <si>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</si>
  <si>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</si>
  <si>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</si>
  <si>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</si>
  <si>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</si>
  <si>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</si>
  <si>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</si>
  <si>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</si>
  <si>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</si>
  <si>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</si>
  <si>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</si>
  <si>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</si>
  <si>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</si>
  <si>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</si>
  <si>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</si>
  <si>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</si>
  <si>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</si>
  <si>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</si>
  <si>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</si>
  <si>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</si>
  <si>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</si>
  <si>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</si>
  <si>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</si>
  <si>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</si>
  <si>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</si>
  <si>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</si>
  <si>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</si>
  <si>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</si>
  <si>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</si>
  <si>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</si>
  <si>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</si>
  <si>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</si>
  <si>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</si>
  <si>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</si>
  <si>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</si>
  <si>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</si>
  <si>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</si>
  <si>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</si>
  <si>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</si>
  <si>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</si>
  <si>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</si>
  <si>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</si>
  <si>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</si>
  <si>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</si>
  <si>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</si>
  <si>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</si>
  <si>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</si>
  <si>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</si>
  <si>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</si>
  <si>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</si>
  <si>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</si>
  <si>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</si>
  <si>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</si>
  <si>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</si>
  <si>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</si>
  <si>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</si>
  <si>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</si>
  <si>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</si>
  <si>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</si>
  <si>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</si>
  <si>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</si>
  <si>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</si>
  <si>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</si>
  <si>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</si>
  <si>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</si>
  <si>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</si>
  <si>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</si>
  <si>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</si>
  <si>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</si>
  <si>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</si>
  <si>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</si>
  <si>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</si>
  <si>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</si>
  <si>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</si>
  <si>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</si>
  <si>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</si>
  <si>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</si>
  <si>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</si>
  <si>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</si>
  <si>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</si>
  <si>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</si>
  <si>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</si>
  <si>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</si>
  <si>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</si>
  <si>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</si>
  <si>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</si>
  <si>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</si>
  <si>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</si>
  <si>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</si>
  <si>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</si>
  <si>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</si>
  <si>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</si>
  <si>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</si>
  <si>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</si>
  <si>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</si>
  <si>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</si>
  <si>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</si>
  <si>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</si>
  <si>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</si>
  <si>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</si>
  <si>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</si>
  <si>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</si>
  <si>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</si>
  <si>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</si>
  <si>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</si>
  <si>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</si>
  <si>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</si>
  <si>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</si>
  <si>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</si>
  <si>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</si>
  <si>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</si>
  <si>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</si>
  <si>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</si>
  <si>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</si>
  <si>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</si>
  <si>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</si>
  <si>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</si>
  <si>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</si>
  <si>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</si>
  <si>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</si>
  <si>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</si>
  <si>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</si>
  <si>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</si>
  <si>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</si>
  <si>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</si>
  <si>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</si>
  <si>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</si>
  <si>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</si>
  <si>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</si>
  <si>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</si>
  <si>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</si>
  <si>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</si>
  <si>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</si>
  <si>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</si>
  <si>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</si>
  <si>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</si>
  <si>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</si>
  <si>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</si>
  <si>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</si>
  <si>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</si>
  <si>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</si>
  <si>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</si>
  <si>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</si>
  <si>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</si>
  <si>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</si>
  <si>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</si>
  <si>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</si>
  <si>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</si>
  <si>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</si>
  <si>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</si>
  <si>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</si>
  <si>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</si>
  <si>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</si>
  <si>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</si>
  <si>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</si>
  <si>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</si>
  <si>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</si>
  <si>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</si>
  <si>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</si>
  <si>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</si>
  <si>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</si>
  <si>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</si>
  <si>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</si>
  <si>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</si>
  <si>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</si>
  <si>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</si>
  <si>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</si>
  <si>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</si>
  <si>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</si>
  <si>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</si>
  <si>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</si>
  <si>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</si>
  <si>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</si>
  <si>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</si>
  <si>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</si>
  <si>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</si>
  <si>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</si>
  <si>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</si>
  <si>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</si>
  <si>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</si>
  <si>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</si>
  <si>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</si>
  <si>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</si>
  <si>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</si>
  <si>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</si>
  <si>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</si>
  <si>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</si>
  <si>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</si>
  <si>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</si>
  <si>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</si>
  <si>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</si>
  <si>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</si>
  <si>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</si>
  <si>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</si>
  <si>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</si>
  <si>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</si>
  <si>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</si>
  <si>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</si>
  <si>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</si>
  <si>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</si>
  <si>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</si>
  <si>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</si>
  <si>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</si>
  <si>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</si>
  <si>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</si>
  <si>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</si>
  <si>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</si>
  <si>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</si>
  <si>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</si>
  <si>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</si>
  <si>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</si>
  <si>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</si>
  <si>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</si>
  <si>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</si>
  <si>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</si>
  <si>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</si>
  <si>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</si>
  <si>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</si>
  <si>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</si>
  <si>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</si>
  <si>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</si>
  <si>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</si>
  <si>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</si>
  <si>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</si>
  <si>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</si>
  <si>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</si>
  <si>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</si>
  <si>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</si>
  <si>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</si>
  <si>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</si>
  <si>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</si>
  <si>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</si>
  <si>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</si>
  <si>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</si>
  <si>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</si>
  <si>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</si>
  <si>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</si>
  <si>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</si>
  <si>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</si>
  <si>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</si>
  <si>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</si>
  <si>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</si>
  <si>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</si>
  <si>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</si>
  <si>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</si>
  <si>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</si>
  <si>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</si>
  <si>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</si>
  <si>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</si>
  <si>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</si>
  <si>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</si>
  <si>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</si>
  <si>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</si>
  <si>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</si>
  <si>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</si>
  <si>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</si>
  <si>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</si>
  <si>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</si>
  <si>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</si>
  <si>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</si>
  <si>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</si>
  <si>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</si>
  <si>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</si>
  <si>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</si>
  <si>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</si>
  <si>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</si>
  <si>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</si>
  <si>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</si>
  <si>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</si>
  <si>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</si>
  <si>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</si>
  <si>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</si>
  <si>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</si>
  <si>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</si>
  <si>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</si>
  <si>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</si>
  <si>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</si>
  <si>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</si>
  <si>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</si>
  <si>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</si>
  <si>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</si>
  <si>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</si>
  <si>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</si>
  <si>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</si>
  <si>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</si>
  <si>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</si>
  <si>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</si>
  <si>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</si>
  <si>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</si>
  <si>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</si>
  <si>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</si>
  <si>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</si>
  <si>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</si>
  <si>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</si>
  <si>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</si>
  <si>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</si>
  <si>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</si>
  <si>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</si>
  <si>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</si>
  <si>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</si>
  <si>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</si>
  <si>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</si>
  <si>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</si>
  <si>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</si>
  <si>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</si>
  <si>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</si>
  <si>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</si>
  <si>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</si>
  <si>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</si>
  <si>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</si>
  <si>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</si>
  <si>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</si>
  <si>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</si>
  <si>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</si>
  <si>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</si>
  <si>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</si>
  <si>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</si>
  <si>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</si>
  <si>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</si>
  <si>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</si>
  <si>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</si>
  <si>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</si>
  <si>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</si>
  <si>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</si>
  <si>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</si>
  <si>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</si>
  <si>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</si>
  <si>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</si>
  <si>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</si>
  <si>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</si>
  <si>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</si>
  <si>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</si>
  <si>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</si>
  <si>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</si>
  <si>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</si>
  <si>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</si>
  <si>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</si>
  <si>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</si>
  <si>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</si>
  <si>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</si>
  <si>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</si>
  <si>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</si>
  <si>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</si>
  <si>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</si>
  <si>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</si>
  <si>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</si>
  <si>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</si>
  <si>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</si>
  <si>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</si>
  <si>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</si>
  <si>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</si>
  <si>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</si>
  <si>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</si>
  <si>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</si>
  <si>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</si>
  <si>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</si>
  <si>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</si>
  <si>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</si>
  <si>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</si>
  <si>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</si>
  <si>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</si>
  <si>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</si>
  <si>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</si>
  <si>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</si>
  <si>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</si>
  <si>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</si>
  <si>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</si>
  <si>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</si>
  <si>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</si>
  <si>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</si>
  <si>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</si>
  <si>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</si>
  <si>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</si>
  <si>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</si>
  <si>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</si>
  <si>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</si>
  <si>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</si>
  <si>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</si>
  <si>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</si>
  <si>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</si>
  <si>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</si>
  <si>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</si>
  <si>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</si>
  <si>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</si>
  <si>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</si>
  <si>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</si>
  <si>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</si>
  <si>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</si>
  <si>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</si>
  <si>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</si>
  <si>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</si>
  <si>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</si>
  <si>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</si>
  <si>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</si>
  <si>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</si>
  <si>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</si>
  <si>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</si>
  <si>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</si>
  <si>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</si>
  <si>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</si>
  <si>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</si>
  <si>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</si>
  <si>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</si>
  <si>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</si>
  <si>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</si>
  <si>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</si>
  <si>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</si>
  <si>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</si>
  <si>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</si>
  <si>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</si>
  <si>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</si>
  <si>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</si>
  <si>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</si>
  <si>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</si>
  <si>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</si>
  <si>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</si>
  <si>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</si>
  <si>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</si>
  <si>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</si>
  <si>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</si>
  <si>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</si>
  <si>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</si>
  <si>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</si>
  <si>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</si>
  <si>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</si>
  <si>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</si>
  <si>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</si>
  <si>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</si>
  <si>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</si>
  <si>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</si>
  <si>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</si>
  <si>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</si>
  <si>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</si>
  <si>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</si>
  <si>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</si>
  <si>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</si>
  <si>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</si>
  <si>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</si>
  <si>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</si>
  <si>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</si>
  <si>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</si>
  <si>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</si>
  <si>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</si>
  <si>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</si>
  <si>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</si>
  <si>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</si>
  <si>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</si>
  <si>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</si>
  <si>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</si>
  <si>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</si>
  <si>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</si>
  <si>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</si>
  <si>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</si>
  <si>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</si>
  <si>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</si>
  <si>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</si>
  <si>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</si>
  <si>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</si>
  <si>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</si>
  <si>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</si>
  <si>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</si>
  <si>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</si>
  <si>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</si>
  <si>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</si>
  <si>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</si>
  <si>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</si>
  <si>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</si>
  <si>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</si>
  <si>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</si>
  <si>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</si>
  <si>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</si>
  <si>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</si>
  <si>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</si>
  <si>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</si>
  <si>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</si>
  <si>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</si>
  <si>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</si>
  <si>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</si>
  <si>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</si>
  <si>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</si>
  <si>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</si>
  <si>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</si>
  <si>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</si>
  <si>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</si>
  <si>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</si>
  <si>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</si>
  <si>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</si>
  <si>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</si>
  <si>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</si>
  <si>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</si>
  <si>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</si>
  <si>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</si>
  <si>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</si>
  <si>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</si>
  <si>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</si>
  <si>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</si>
  <si>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</si>
  <si>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</si>
  <si>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</si>
  <si>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</si>
  <si>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</si>
  <si>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</si>
  <si>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</si>
  <si>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</si>
  <si>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</si>
  <si>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</si>
  <si>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</si>
  <si>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</si>
  <si>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</si>
  <si>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</si>
  <si>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</si>
  <si>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</si>
  <si>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</si>
  <si>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</si>
  <si>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</si>
  <si>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</si>
  <si>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</si>
  <si>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</si>
  <si>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</si>
  <si>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</si>
  <si>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</si>
  <si>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</si>
  <si>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</si>
  <si>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</si>
  <si>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</si>
  <si>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</si>
  <si>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</si>
  <si>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</si>
  <si>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</si>
  <si>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</si>
  <si>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</si>
  <si>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</si>
  <si>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</si>
  <si>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</si>
  <si>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</si>
  <si>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</si>
  <si>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</si>
  <si>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</si>
  <si>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</si>
  <si>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</si>
  <si>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</si>
  <si>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</si>
  <si>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</si>
  <si>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</si>
  <si>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</si>
  <si>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</si>
  <si>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</si>
  <si>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</si>
  <si>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</si>
  <si>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</si>
  <si>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</si>
  <si>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</si>
  <si>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</si>
  <si>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</si>
  <si>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</si>
  <si>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</si>
  <si>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</si>
  <si>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</si>
  <si>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</si>
  <si>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</si>
  <si>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</si>
  <si>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</si>
  <si>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</si>
  <si>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</si>
  <si>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</si>
  <si>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</si>
  <si>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</si>
  <si>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</si>
  <si>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</si>
  <si>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</si>
  <si>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</si>
  <si>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</si>
  <si>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</si>
  <si>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</si>
  <si>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</si>
  <si>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</si>
  <si>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</si>
  <si>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</si>
  <si>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</si>
  <si>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</si>
  <si>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</si>
  <si>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</si>
  <si>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</si>
  <si>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</si>
  <si>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</si>
  <si>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</si>
  <si>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</si>
  <si>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</si>
  <si>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</si>
  <si>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</si>
  <si>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</si>
  <si>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</si>
  <si>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</si>
  <si>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</si>
  <si>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</si>
  <si>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</si>
  <si>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</si>
  <si>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</si>
  <si>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</si>
  <si>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</si>
  <si>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</si>
  <si>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</si>
  <si>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</si>
  <si>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</si>
  <si>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</si>
  <si>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</si>
  <si>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</si>
  <si>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</si>
  <si>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</si>
  <si>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</si>
  <si>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</si>
  <si>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</si>
  <si>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</si>
  <si>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</si>
  <si>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</si>
  <si>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</si>
  <si>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</si>
  <si>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</si>
  <si>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</si>
  <si>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</si>
  <si>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</si>
  <si>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</si>
  <si>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</si>
  <si>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</si>
  <si>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</si>
  <si>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</si>
  <si>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</si>
  <si>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</si>
  <si>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</si>
  <si>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</si>
  <si>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</si>
  <si>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</si>
  <si>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</si>
  <si>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</si>
  <si>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</si>
  <si>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</si>
  <si>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</si>
  <si>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</si>
  <si>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</si>
  <si>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</si>
  <si>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</si>
  <si>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</si>
  <si>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</si>
  <si>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</si>
  <si>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</si>
  <si>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</si>
  <si>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</si>
  <si>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</si>
  <si>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</si>
  <si>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</si>
  <si>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</si>
  <si>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</si>
  <si>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</si>
  <si>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</si>
  <si>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</si>
  <si>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</si>
  <si>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</si>
  <si>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</si>
  <si>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</si>
  <si>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</si>
  <si>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</si>
  <si>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</si>
  <si>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</si>
  <si>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</si>
  <si>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</si>
  <si>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</si>
  <si>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</si>
  <si>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</si>
  <si>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</si>
  <si>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</si>
  <si>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</si>
  <si>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</si>
  <si>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</si>
  <si>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</si>
  <si>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</si>
  <si>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</si>
  <si>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</si>
  <si>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</si>
  <si>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</si>
  <si>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</si>
  <si>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</si>
  <si>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</si>
  <si>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</si>
  <si>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</si>
  <si>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</si>
  <si>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</si>
  <si>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</si>
  <si>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</si>
  <si>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</si>
  <si>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</si>
  <si>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</si>
  <si>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</si>
  <si>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</si>
  <si>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</si>
  <si>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</si>
  <si>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</si>
  <si>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</si>
  <si>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</si>
  <si>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</si>
  <si>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</si>
  <si>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</si>
  <si>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</si>
  <si>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</si>
  <si>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</si>
  <si>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</si>
  <si>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</si>
  <si>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</si>
  <si>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</si>
  <si>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</si>
  <si>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</si>
  <si>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</si>
  <si>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</si>
  <si>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</si>
  <si>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</si>
  <si>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</si>
  <si>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</si>
  <si>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</si>
  <si>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</si>
  <si>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</si>
  <si>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</si>
  <si>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</si>
  <si>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</si>
  <si>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</si>
  <si>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</si>
  <si>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</si>
  <si>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</si>
  <si>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</si>
  <si>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</si>
  <si>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</si>
  <si>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</si>
  <si>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</si>
  <si>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</si>
  <si>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</si>
  <si>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</si>
  <si>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</si>
  <si>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</si>
  <si>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</si>
  <si>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</si>
  <si>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</si>
  <si>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</si>
  <si>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</si>
  <si>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</si>
  <si>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</si>
  <si>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</si>
  <si>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</si>
  <si>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</si>
  <si>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</si>
  <si>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</si>
  <si>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</si>
  <si>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</si>
  <si>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</si>
  <si>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</si>
  <si>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</si>
  <si>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</si>
  <si>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</si>
  <si>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</si>
  <si>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</si>
  <si>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</si>
  <si>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</si>
  <si>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</si>
  <si>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</si>
  <si>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</si>
  <si>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</si>
  <si>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</si>
  <si>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</si>
  <si>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</si>
  <si>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</si>
  <si>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</si>
  <si>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</si>
  <si>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</si>
  <si>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</si>
  <si>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</si>
  <si>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</si>
  <si>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</si>
  <si>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</si>
  <si>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</si>
  <si>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</si>
  <si>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</si>
  <si>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</si>
  <si>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</si>
  <si>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</si>
  <si>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</si>
  <si>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</si>
  <si>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</si>
  <si>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</si>
  <si>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</si>
  <si>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</si>
  <si>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</si>
  <si>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</si>
  <si>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</si>
  <si>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</si>
  <si>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</si>
  <si>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</si>
  <si>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</si>
  <si>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</si>
  <si>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</si>
  <si>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</si>
  <si>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</si>
  <si>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</si>
  <si>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</si>
  <si>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</si>
  <si>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</si>
  <si>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</si>
  <si>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</si>
  <si>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</si>
  <si>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</si>
  <si>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</si>
  <si>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</si>
  <si>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</si>
  <si>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</si>
  <si>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</si>
  <si>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</si>
  <si>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</si>
  <si>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</si>
  <si>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</si>
  <si>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</si>
  <si>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</si>
  <si>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</si>
  <si>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</si>
  <si>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</si>
  <si>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</si>
  <si>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</si>
  <si>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</si>
  <si>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</si>
  <si>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</si>
  <si>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</si>
  <si>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</si>
  <si>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</si>
  <si>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</si>
  <si>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</si>
  <si>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</si>
  <si>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</si>
  <si>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</si>
  <si>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</si>
  <si>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</si>
  <si>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</si>
  <si>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</si>
  <si>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</si>
  <si>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</si>
  <si>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</si>
  <si>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</si>
  <si>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</si>
  <si>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</si>
  <si>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</si>
  <si>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</si>
  <si>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</si>
  <si>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</si>
  <si>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</si>
  <si>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</si>
  <si>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</si>
  <si>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</si>
  <si>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</si>
  <si>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</si>
  <si>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</si>
  <si>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</si>
  <si>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</si>
  <si>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</si>
  <si>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</si>
  <si>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</si>
  <si>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</si>
  <si>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</si>
  <si>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</si>
  <si>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</si>
  <si>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</si>
  <si>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</si>
  <si>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</si>
  <si>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</si>
  <si>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</si>
  <si>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</si>
  <si>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</si>
  <si>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</si>
  <si>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</si>
  <si>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</si>
  <si>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</si>
  <si>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</si>
  <si>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</si>
  <si>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</si>
  <si>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</si>
  <si>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</si>
  <si>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</si>
  <si>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</si>
  <si>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</si>
  <si>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</si>
  <si>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</si>
  <si>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</si>
  <si>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</si>
  <si>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</si>
  <si>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</si>
  <si>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</si>
  <si>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</si>
  <si>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</si>
  <si>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</si>
  <si>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</si>
  <si>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</si>
  <si>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</si>
  <si>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</si>
  <si>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</si>
  <si>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</si>
  <si>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</si>
  <si>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</si>
  <si>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</si>
  <si>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</si>
  <si>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</si>
  <si>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</si>
  <si>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</si>
  <si>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</si>
  <si>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</si>
  <si>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</si>
  <si>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</si>
  <si>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</si>
  <si>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</si>
  <si>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</si>
  <si>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</si>
  <si>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</si>
  <si>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</si>
  <si>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</si>
  <si>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</si>
  <si>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</si>
  <si>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</si>
  <si>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</si>
  <si>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</si>
  <si>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</si>
  <si>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</si>
  <si>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</si>
  <si>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</si>
  <si>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</si>
  <si>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</si>
  <si>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</si>
  <si>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</si>
  <si>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</si>
  <si>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</si>
  <si>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</si>
  <si>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</si>
  <si>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</si>
  <si>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</si>
  <si>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</si>
  <si>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</si>
  <si>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</si>
  <si>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</si>
  <si>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</si>
  <si>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</si>
  <si>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</si>
  <si>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</si>
  <si>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</si>
  <si>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</si>
  <si>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</si>
  <si>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</si>
  <si>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</si>
  <si>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</si>
  <si>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</si>
  <si>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</si>
  <si>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</si>
  <si>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</si>
  <si>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</si>
  <si>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</si>
  <si>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</si>
  <si>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</si>
  <si>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</si>
  <si>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</si>
  <si>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</si>
  <si>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</si>
  <si>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</si>
  <si>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</si>
  <si>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</si>
  <si>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</si>
  <si>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</si>
  <si>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</si>
  <si>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</si>
  <si>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</si>
  <si>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</si>
  <si>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</si>
  <si>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</si>
  <si>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</si>
  <si>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</si>
  <si>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</si>
  <si>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</si>
  <si>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</si>
  <si>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</si>
  <si>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</si>
  <si>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</si>
  <si>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</si>
  <si>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</si>
  <si>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</si>
  <si>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</si>
  <si>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</si>
  <si>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</si>
  <si>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</si>
  <si>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</si>
  <si>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</si>
  <si>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</si>
  <si>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</si>
  <si>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</si>
  <si>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</si>
  <si>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</si>
  <si>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</si>
  <si>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</si>
  <si>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</si>
  <si>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</si>
  <si>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</si>
  <si>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</si>
  <si>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</si>
  <si>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</si>
  <si>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</si>
  <si>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</si>
  <si>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</si>
  <si>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</si>
  <si>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</si>
  <si>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</si>
  <si>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</si>
  <si>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</si>
  <si>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</si>
  <si>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</si>
  <si>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</si>
  <si>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</si>
  <si>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</si>
  <si>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</si>
  <si>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</si>
  <si>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</si>
  <si>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</si>
  <si>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</si>
  <si>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</si>
  <si>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</si>
  <si>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</si>
  <si>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</si>
  <si>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</si>
  <si>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</si>
  <si>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</si>
  <si>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</si>
  <si>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</si>
  <si>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</si>
  <si>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</si>
  <si>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</si>
  <si>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</si>
  <si>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</si>
  <si>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</si>
  <si>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</si>
  <si>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</si>
  <si>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</si>
  <si>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</si>
  <si>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</si>
  <si>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</si>
  <si>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</si>
  <si>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</si>
  <si>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</si>
  <si>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</si>
  <si>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</si>
  <si>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</si>
  <si>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</si>
  <si>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</si>
  <si>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</si>
  <si>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</si>
  <si>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</si>
  <si>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</si>
  <si>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</si>
  <si>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</si>
  <si>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</si>
  <si>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</si>
  <si>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</si>
  <si>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</si>
  <si>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</si>
  <si>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</si>
  <si>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</si>
  <si>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</si>
  <si>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</si>
  <si>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</si>
  <si>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</si>
  <si>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</si>
  <si>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</si>
  <si>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</si>
  <si>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</si>
  <si>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</si>
  <si>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</si>
  <si>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</si>
  <si>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</si>
  <si>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</si>
  <si>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</si>
  <si>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</si>
  <si>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</si>
  <si>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</si>
  <si>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</si>
  <si>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</si>
  <si>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</si>
  <si>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</si>
  <si>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</si>
  <si>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</si>
  <si>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</si>
  <si>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</si>
  <si>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</si>
  <si>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</si>
  <si>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</si>
  <si>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</si>
  <si>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</si>
  <si>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</si>
  <si>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</si>
  <si>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</si>
  <si>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</si>
  <si>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</si>
  <si>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</si>
  <si>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</si>
  <si>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</si>
  <si>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</si>
  <si>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</si>
  <si>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</si>
  <si>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</si>
  <si>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</si>
  <si>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</si>
  <si>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</si>
  <si>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</si>
  <si>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</si>
  <si>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</si>
  <si>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</si>
  <si>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</si>
  <si>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</si>
  <si>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</si>
  <si>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</si>
  <si>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</si>
  <si>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</si>
  <si>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</si>
  <si>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</si>
  <si>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</si>
  <si>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</si>
  <si>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</si>
  <si>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</si>
  <si>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</si>
  <si>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</si>
  <si>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</si>
  <si>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</si>
  <si>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</si>
  <si>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</si>
  <si>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</si>
  <si>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</si>
  <si>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</si>
  <si>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</si>
  <si>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</si>
  <si>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</si>
  <si>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</si>
  <si>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</si>
  <si>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</si>
  <si>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</si>
  <si>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</si>
  <si>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</si>
  <si>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</si>
  <si>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</si>
  <si>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</si>
  <si>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</si>
  <si>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</si>
  <si>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</si>
  <si>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</si>
  <si>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</si>
  <si>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</si>
  <si>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</si>
  <si>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</si>
  <si>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</si>
  <si>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</si>
  <si>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</si>
  <si>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</si>
  <si>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</si>
  <si>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</si>
  <si>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</si>
  <si>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</si>
  <si>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</si>
  <si>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</si>
  <si>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</si>
  <si>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</si>
  <si>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</si>
  <si>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</si>
  <si>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</si>
  <si>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</si>
  <si>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</si>
  <si>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</si>
  <si>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</si>
  <si>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</si>
  <si>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</si>
  <si>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</si>
  <si>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</si>
  <si>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</si>
  <si>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</si>
  <si>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</si>
  <si>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</si>
  <si>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</si>
  <si>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</si>
  <si>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</si>
  <si>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</si>
  <si>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</si>
  <si>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</si>
  <si>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</si>
  <si>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</si>
  <si>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</si>
  <si>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</si>
  <si>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</si>
  <si>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</si>
  <si>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</si>
  <si>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</si>
  <si>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</si>
  <si>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</si>
  <si>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</si>
  <si>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</si>
  <si>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</si>
  <si>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</si>
  <si>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</si>
  <si>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</si>
  <si>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</si>
  <si>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</si>
  <si>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</si>
  <si>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</si>
  <si>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</si>
  <si>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</si>
  <si>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</si>
  <si>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</si>
  <si>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</si>
  <si>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</si>
  <si>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</si>
  <si>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</si>
  <si>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</si>
  <si>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</si>
  <si>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</si>
  <si>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</si>
  <si>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</si>
  <si>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</si>
  <si>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</si>
  <si>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</si>
  <si>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</si>
  <si>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</si>
  <si>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</si>
  <si>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</si>
  <si>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</si>
  <si>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</si>
  <si>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</si>
  <si>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</si>
  <si>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</si>
  <si>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</si>
  <si>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</si>
  <si>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</si>
  <si>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</si>
  <si>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</si>
  <si>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</si>
  <si>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</si>
  <si>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</si>
  <si>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</si>
  <si>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</si>
  <si>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</si>
  <si>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</si>
  <si>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</si>
  <si>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</si>
  <si>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</si>
  <si>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</si>
  <si>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</si>
  <si>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</si>
  <si>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</si>
  <si>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</si>
  <si>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</si>
  <si>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</si>
  <si>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</si>
  <si>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</si>
  <si>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</si>
  <si>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</si>
  <si>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</si>
  <si>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</si>
  <si>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</si>
  <si>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</si>
  <si>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</si>
  <si>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</si>
  <si>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</si>
  <si>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</si>
  <si>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</si>
  <si>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</si>
  <si>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</si>
  <si>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</si>
  <si>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</si>
  <si>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</si>
  <si>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</si>
  <si>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</si>
  <si>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</si>
  <si>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</si>
  <si>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</si>
  <si>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</si>
  <si>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</si>
  <si>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</si>
  <si>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</si>
  <si>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</si>
  <si>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</si>
  <si>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</si>
  <si>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</si>
  <si>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</si>
  <si>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</si>
  <si>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</si>
  <si>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</si>
  <si>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</si>
  <si>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</si>
  <si>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</si>
  <si>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</si>
  <si>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</si>
  <si>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</si>
  <si>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</si>
  <si>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</si>
  <si>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</si>
  <si>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</si>
  <si>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</si>
  <si>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</si>
  <si>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</si>
  <si>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</si>
  <si>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</si>
  <si>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</si>
  <si>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</si>
  <si>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</si>
  <si>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</si>
  <si>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</si>
  <si>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</si>
  <si>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</si>
  <si>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</si>
  <si>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</si>
  <si>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</si>
  <si>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</si>
  <si>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</si>
  <si>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</si>
  <si>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</si>
  <si>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</si>
  <si>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</si>
  <si>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</si>
  <si>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</si>
  <si>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</si>
  <si>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</si>
  <si>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</si>
  <si>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</si>
  <si>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</si>
  <si>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</si>
  <si>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</si>
  <si>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</si>
  <si>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</si>
  <si>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</si>
  <si>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</si>
  <si>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</si>
  <si>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</si>
  <si>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</si>
  <si>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</si>
  <si>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</si>
  <si>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</si>
  <si>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</si>
  <si>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</si>
  <si>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</si>
  <si>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</si>
  <si>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</si>
  <si>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</si>
  <si>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</si>
  <si>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</si>
  <si>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</si>
  <si>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</si>
  <si>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</si>
  <si>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</si>
  <si>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</si>
  <si>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</si>
  <si>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</si>
  <si>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</si>
  <si>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</si>
  <si>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</si>
  <si>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</si>
  <si>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</si>
  <si>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</si>
  <si>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</si>
  <si>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</si>
  <si>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</si>
  <si>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</si>
  <si>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</si>
  <si>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</si>
  <si>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</si>
  <si>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</si>
  <si>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</si>
  <si>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</si>
  <si>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</si>
  <si>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</si>
  <si>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</si>
  <si>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</si>
  <si>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</si>
  <si>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</si>
  <si>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</si>
  <si>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</si>
  <si>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</si>
  <si>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</si>
  <si>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</si>
  <si>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</si>
  <si>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</si>
  <si>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</si>
  <si>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</si>
  <si>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</si>
  <si>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</si>
  <si>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</si>
  <si>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</si>
  <si>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</si>
  <si>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</si>
  <si>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</si>
  <si>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</si>
  <si>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</si>
  <si>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</si>
  <si>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</si>
  <si>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</si>
  <si>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</si>
  <si>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</si>
  <si>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</si>
  <si>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</si>
  <si>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</si>
  <si>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</si>
  <si>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</si>
  <si>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</si>
  <si>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</si>
  <si>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</si>
  <si>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</si>
  <si>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</si>
  <si>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</si>
  <si>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</si>
  <si>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</si>
  <si>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</si>
  <si>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</si>
  <si>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</si>
  <si>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</si>
  <si>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</si>
  <si>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</si>
  <si>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</si>
  <si>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</si>
  <si>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</si>
  <si>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</si>
  <si>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</si>
  <si>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</si>
  <si>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</si>
  <si>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</si>
  <si>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</si>
  <si>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</si>
  <si>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</si>
  <si>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</si>
  <si>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</si>
  <si>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</si>
  <si>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</si>
  <si>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</si>
  <si>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</si>
  <si>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</si>
  <si>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</si>
  <si>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</si>
  <si>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</si>
  <si>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</si>
  <si>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</si>
  <si>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</si>
  <si>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</si>
  <si>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</si>
  <si>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</si>
  <si>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</si>
  <si>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</si>
  <si>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</si>
  <si>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</si>
  <si>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</si>
  <si>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</si>
  <si>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</si>
  <si>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</si>
  <si>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</si>
  <si>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</si>
  <si>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</si>
  <si>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</si>
  <si>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</si>
  <si>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</si>
  <si>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</si>
  <si>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</si>
  <si>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</si>
  <si>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</si>
  <si>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</si>
  <si>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</si>
  <si>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</si>
  <si>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</si>
  <si>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</si>
  <si>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</si>
  <si>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</si>
  <si>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</si>
  <si>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</si>
  <si>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</si>
  <si>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</si>
  <si>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</si>
  <si>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</si>
  <si>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</si>
  <si>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</si>
  <si>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</si>
  <si>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</si>
  <si>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</si>
  <si>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</si>
  <si>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</si>
  <si>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</si>
  <si>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</si>
  <si>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</si>
  <si>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</si>
  <si>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</si>
  <si>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</si>
  <si>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</si>
  <si>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</si>
  <si>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</si>
  <si>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</si>
  <si>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</si>
  <si>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</si>
  <si>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</si>
  <si>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</si>
  <si>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</si>
  <si>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</si>
  <si>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</si>
  <si>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</si>
  <si>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</si>
  <si>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</si>
  <si>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</si>
  <si>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</si>
  <si>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</si>
  <si>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</si>
  <si>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</si>
  <si>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</si>
  <si>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</si>
  <si>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</si>
  <si>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</si>
  <si>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</si>
  <si>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</si>
  <si>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</si>
  <si>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</si>
  <si>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</si>
  <si>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</si>
  <si>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</si>
  <si>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</si>
  <si>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</si>
  <si>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</si>
  <si>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</si>
  <si>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</si>
  <si>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</si>
  <si>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</si>
  <si>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</si>
  <si>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</si>
  <si>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</si>
  <si>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</si>
  <si>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</si>
  <si>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</si>
  <si>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</si>
  <si>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</si>
  <si>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</si>
  <si>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</si>
  <si>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</si>
  <si>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</si>
  <si>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</si>
  <si>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</si>
  <si>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</si>
  <si>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</si>
  <si>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</si>
  <si>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</si>
  <si>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</si>
  <si>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</si>
  <si>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</si>
  <si>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</si>
  <si>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</si>
  <si>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</si>
  <si>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</si>
  <si>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</si>
  <si>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</si>
  <si>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</si>
  <si>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</si>
  <si>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</si>
  <si>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</si>
  <si>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</si>
  <si>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</si>
  <si>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</si>
  <si>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</si>
  <si>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</si>
  <si>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</si>
  <si>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</si>
  <si>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</si>
  <si>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</si>
  <si>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</si>
  <si>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</si>
  <si>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</si>
  <si>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</si>
  <si>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</si>
  <si>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</si>
  <si>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</si>
  <si>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</si>
  <si>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</si>
  <si>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</si>
  <si>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</si>
  <si>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</si>
  <si>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</si>
  <si>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</si>
  <si>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</si>
  <si>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</si>
  <si>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</si>
  <si>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</si>
  <si>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</si>
  <si>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</si>
  <si>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</si>
  <si>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</si>
  <si>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</si>
  <si>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</si>
  <si>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</si>
  <si>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</si>
  <si>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</si>
  <si>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</si>
  <si>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</si>
  <si>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</si>
  <si>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</si>
  <si>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</si>
  <si>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</si>
  <si>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</si>
  <si>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</si>
  <si>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</si>
  <si>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</si>
  <si>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</si>
  <si>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</si>
  <si>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</si>
  <si>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</si>
  <si>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</si>
  <si>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</si>
  <si>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</si>
  <si>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</si>
  <si>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</si>
  <si>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</si>
  <si>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</si>
  <si>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</si>
  <si>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</si>
  <si>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</si>
  <si>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</si>
  <si>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</si>
  <si>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</si>
  <si>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</si>
  <si>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</si>
  <si>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</si>
  <si>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</si>
  <si>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</si>
  <si>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</si>
  <si>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</si>
  <si>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</si>
  <si>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</si>
  <si>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</si>
  <si>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</si>
  <si>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</si>
  <si>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</si>
  <si>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</si>
  <si>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</si>
  <si>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</si>
  <si>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</si>
  <si>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</si>
  <si>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</si>
  <si>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</si>
  <si>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</si>
  <si>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</si>
  <si>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</si>
  <si>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</si>
  <si>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</si>
  <si>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</si>
  <si>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</si>
  <si>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</si>
  <si>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</si>
  <si>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</si>
  <si>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</si>
  <si>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</si>
  <si>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</si>
  <si>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</si>
  <si>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</si>
  <si>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</si>
  <si>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</si>
  <si>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</si>
  <si>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</si>
  <si>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</si>
  <si>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</si>
  <si>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</si>
  <si>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</si>
  <si>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</si>
  <si>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</si>
  <si>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</si>
  <si>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</si>
  <si>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</si>
  <si>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</si>
  <si>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</si>
  <si>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</si>
  <si>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</si>
  <si>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</si>
  <si>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</si>
  <si>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</si>
  <si>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</si>
  <si>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</si>
  <si>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</si>
  <si>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</si>
  <si>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</si>
  <si>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</si>
  <si>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</si>
  <si>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</si>
  <si>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</si>
  <si>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</si>
  <si>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</si>
  <si>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</si>
  <si>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</si>
  <si>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</si>
  <si>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</si>
  <si>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</si>
  <si>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</si>
  <si>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</si>
  <si>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</si>
  <si>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</si>
  <si>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</si>
  <si>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</si>
  <si>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</si>
  <si>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</si>
  <si>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</si>
  <si>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</si>
  <si>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</si>
  <si>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</si>
  <si>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</si>
  <si>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</si>
  <si>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</si>
  <si>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</si>
  <si>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</si>
  <si>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</si>
  <si>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</si>
  <si>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</si>
  <si>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</si>
  <si>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</si>
  <si>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</si>
  <si>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</si>
  <si>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</si>
  <si>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</si>
  <si>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</si>
  <si>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</si>
  <si>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</si>
  <si>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</si>
  <si>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</si>
  <si>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</si>
  <si>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</si>
  <si>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</si>
  <si>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</si>
  <si>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</si>
  <si>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</si>
  <si>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</si>
  <si>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</si>
  <si>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</si>
  <si>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</si>
  <si>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</si>
  <si>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</si>
  <si>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</si>
  <si>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</si>
  <si>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</si>
  <si>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</si>
  <si>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</si>
  <si>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</si>
  <si>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</si>
  <si>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</si>
  <si>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</si>
  <si>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</si>
  <si>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</si>
  <si>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</si>
  <si>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</si>
  <si>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</si>
  <si>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</si>
  <si>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</si>
  <si>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</si>
  <si>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</si>
  <si>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</si>
  <si>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</si>
  <si>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</si>
  <si>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</si>
  <si>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</si>
  <si>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</si>
  <si>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</si>
  <si>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</si>
  <si>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</si>
  <si>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</si>
  <si>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</si>
  <si>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</si>
  <si>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</si>
  <si>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</si>
  <si>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</si>
  <si>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</si>
  <si>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</si>
  <si>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</si>
  <si>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</si>
  <si>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</si>
  <si>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</si>
  <si>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</si>
  <si>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</si>
  <si>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</si>
  <si>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</si>
  <si>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</si>
  <si>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</si>
  <si>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</si>
  <si>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</si>
  <si>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</si>
  <si>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</si>
  <si>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</si>
  <si>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</si>
  <si>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</si>
  <si>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</si>
  <si>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</si>
  <si>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</si>
  <si>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</si>
  <si>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</si>
  <si>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</si>
  <si>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</si>
  <si>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</si>
  <si>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</si>
  <si>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</si>
  <si>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</si>
  <si>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</si>
  <si>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</si>
  <si>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</si>
  <si>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</si>
  <si>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</si>
  <si>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</si>
  <si>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</si>
  <si>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</si>
  <si>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</si>
  <si>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</si>
  <si>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</si>
  <si>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</si>
  <si>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</si>
  <si>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</si>
  <si>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</si>
  <si>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</si>
  <si>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</si>
  <si>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</si>
  <si>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</si>
  <si>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</si>
  <si>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</si>
  <si>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</si>
  <si>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</si>
  <si>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</si>
  <si>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</si>
  <si>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</si>
  <si>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</si>
  <si>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</si>
  <si>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</si>
  <si>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</si>
  <si>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</si>
  <si>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</si>
  <si>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</si>
  <si>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</si>
  <si>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</si>
  <si>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</si>
  <si>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</si>
  <si>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</si>
  <si>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</si>
  <si>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</si>
  <si>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</si>
  <si>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</si>
  <si>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</si>
  <si>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</si>
  <si>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</si>
  <si>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</si>
  <si>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</si>
  <si>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</si>
  <si>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</si>
  <si>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</si>
  <si>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</si>
  <si>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</si>
  <si>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</si>
  <si>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</si>
  <si>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</si>
  <si>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</si>
  <si>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</si>
  <si>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</si>
  <si>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</si>
  <si>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</si>
  <si>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</si>
  <si>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</si>
  <si>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</si>
  <si>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</si>
  <si>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</si>
  <si>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</si>
  <si>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</si>
  <si>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</si>
  <si>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</si>
  <si>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</si>
  <si>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</si>
  <si>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</si>
  <si>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</si>
  <si>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</si>
  <si>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</si>
  <si>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</si>
  <si>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</si>
  <si>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</si>
  <si>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</si>
  <si>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</si>
  <si>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</si>
  <si>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</si>
  <si>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</si>
  <si>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</si>
  <si>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</si>
  <si>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</si>
  <si>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</si>
  <si>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</si>
  <si>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</si>
  <si>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</si>
  <si>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</si>
  <si>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</si>
  <si>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</si>
  <si>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</si>
  <si>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</si>
  <si>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</si>
  <si>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</si>
  <si>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</si>
  <si>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</si>
  <si>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</si>
  <si>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</si>
  <si>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</si>
  <si>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</si>
  <si>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</si>
  <si>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</si>
  <si>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</si>
  <si>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</si>
  <si>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</si>
  <si>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</si>
  <si>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</si>
  <si>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</si>
  <si>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</si>
  <si>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</si>
  <si>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</si>
  <si>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</si>
  <si>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</si>
  <si>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</si>
  <si>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</si>
  <si>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</si>
  <si>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</si>
  <si>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</si>
  <si>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</si>
  <si>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</si>
  <si>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</si>
  <si>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</si>
  <si>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</si>
  <si>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</si>
  <si>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</si>
  <si>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</si>
  <si>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</si>
  <si>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</si>
  <si>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</si>
  <si>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</si>
  <si>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</si>
  <si>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</si>
  <si>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</si>
  <si>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</si>
  <si>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</si>
  <si>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</si>
  <si>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</si>
  <si>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</si>
  <si>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</si>
  <si>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</si>
  <si>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</si>
  <si>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</si>
  <si>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</si>
  <si>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</si>
  <si>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</si>
  <si>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</si>
  <si>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</si>
  <si>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</si>
  <si>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</si>
  <si>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</si>
  <si>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</si>
  <si>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</si>
  <si>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</si>
  <si>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</si>
  <si>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</si>
  <si>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</si>
  <si>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</si>
  <si>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</si>
  <si>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</si>
  <si>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</si>
  <si>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</si>
  <si>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</si>
  <si>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</si>
  <si>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</si>
  <si>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</si>
  <si>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</si>
  <si>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</si>
  <si>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</si>
  <si>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</si>
  <si>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</si>
  <si>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</si>
  <si>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</si>
  <si>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</si>
  <si>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</si>
  <si>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</si>
  <si>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</si>
  <si>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</si>
  <si>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</si>
  <si>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</si>
  <si>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</si>
  <si>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</si>
  <si>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</si>
  <si>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</si>
  <si>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</si>
  <si>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</si>
  <si>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</si>
  <si>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</si>
  <si>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</si>
  <si>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</si>
  <si>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</si>
  <si>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</si>
  <si>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</si>
  <si>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</si>
  <si>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</si>
  <si>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</si>
  <si>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</si>
  <si>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</si>
  <si>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</si>
  <si>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</si>
  <si>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</si>
  <si>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</si>
  <si>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</si>
  <si>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</si>
  <si>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</si>
  <si>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</si>
  <si>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</si>
  <si>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</si>
  <si>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</si>
  <si>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</si>
  <si>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</si>
  <si>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</si>
  <si>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</si>
  <si>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</si>
  <si>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</si>
  <si>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</si>
  <si>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</si>
  <si>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</si>
  <si>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</si>
  <si>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</si>
  <si>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</si>
  <si>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</si>
  <si>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</si>
  <si>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</si>
  <si>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</si>
  <si>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</si>
  <si>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</si>
  <si>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</si>
  <si>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</si>
  <si>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</si>
  <si>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</si>
  <si>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</si>
  <si>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</si>
  <si>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</si>
  <si>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</si>
  <si>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</si>
  <si>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</si>
  <si>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</si>
  <si>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</si>
  <si>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</si>
  <si>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</si>
  <si>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</si>
  <si>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</si>
  <si>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</si>
  <si>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</si>
  <si>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</si>
  <si>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</si>
  <si>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</si>
  <si>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</si>
  <si>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</si>
  <si>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</si>
  <si>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</si>
  <si>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</si>
  <si>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</si>
  <si>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</si>
  <si>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</si>
  <si>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</si>
  <si>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</si>
  <si>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</si>
  <si>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</si>
  <si>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</si>
  <si>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</si>
  <si>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</si>
  <si>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</si>
  <si>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</si>
  <si>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</si>
  <si>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</si>
  <si>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</si>
  <si>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</si>
  <si>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</si>
  <si>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</si>
  <si>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</si>
  <si>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</si>
  <si>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</si>
  <si>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</si>
  <si>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</si>
  <si>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</si>
  <si>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</si>
  <si>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</si>
  <si>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</si>
  <si>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</si>
  <si>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</si>
  <si>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</si>
  <si>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</si>
  <si>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</si>
  <si>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</si>
  <si>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</si>
  <si>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</si>
  <si>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</si>
  <si>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</si>
  <si>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</si>
  <si>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</si>
  <si>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</si>
  <si>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</si>
  <si>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</si>
  <si>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</si>
  <si>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</si>
  <si>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</si>
  <si>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</si>
  <si>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</si>
  <si>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</si>
  <si>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</si>
  <si>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</si>
  <si>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</si>
  <si>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</si>
  <si>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</si>
  <si>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</si>
  <si>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</si>
  <si>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</si>
  <si>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</si>
  <si>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</si>
  <si>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</si>
  <si>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</si>
  <si>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</si>
  <si>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</si>
  <si>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</si>
  <si>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</si>
  <si>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</si>
  <si>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</si>
  <si>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</si>
  <si>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</si>
  <si>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</si>
  <si>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</si>
  <si>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</si>
  <si>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</si>
  <si>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</si>
  <si>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</si>
  <si>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</si>
  <si>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</si>
  <si>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</si>
  <si>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</si>
  <si>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</si>
  <si>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</si>
  <si>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</si>
  <si>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</si>
  <si>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</si>
  <si>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</si>
  <si>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</si>
  <si>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</si>
  <si>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</si>
  <si>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</si>
  <si>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</si>
  <si>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</si>
  <si>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</si>
  <si>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</si>
  <si>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</si>
  <si>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</si>
  <si>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</si>
  <si>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</si>
  <si>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</si>
  <si>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</si>
  <si>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</si>
  <si>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</si>
  <si>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</si>
  <si>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</si>
  <si>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</si>
  <si>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</si>
  <si>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</si>
  <si>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</si>
  <si>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</si>
  <si>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</si>
  <si>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</si>
  <si>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</si>
  <si>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</si>
  <si>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</si>
  <si>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</si>
  <si>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</si>
  <si>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</si>
  <si>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</si>
  <si>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</si>
  <si>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</si>
  <si>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</si>
  <si>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</si>
  <si>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</si>
  <si>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</si>
  <si>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</si>
  <si>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</si>
  <si>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</si>
  <si>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</si>
  <si>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</si>
  <si>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</si>
  <si>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</si>
  <si>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</si>
  <si>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</si>
  <si>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</si>
  <si>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</si>
  <si>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</si>
  <si>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</si>
  <si>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</si>
  <si>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</si>
  <si>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</si>
  <si>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</si>
  <si>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</si>
  <si>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</si>
  <si>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</si>
  <si>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</si>
  <si>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</si>
  <si>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</si>
  <si>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</si>
  <si>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</si>
  <si>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</si>
  <si>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</si>
  <si>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</si>
  <si>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</si>
  <si>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</si>
  <si>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</si>
  <si>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</si>
  <si>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</si>
  <si>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</si>
  <si>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</si>
  <si>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</si>
  <si>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</si>
  <si>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</si>
  <si>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</si>
  <si>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</si>
  <si>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</si>
  <si>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</si>
  <si>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</si>
  <si>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</si>
  <si>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</si>
  <si>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</si>
  <si>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</si>
  <si>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</si>
  <si>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</si>
  <si>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</si>
  <si>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</si>
  <si>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</si>
  <si>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</si>
  <si>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</si>
  <si>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</si>
  <si>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</si>
  <si>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</si>
  <si>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</si>
  <si>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</si>
  <si>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</si>
  <si>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</si>
  <si>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</si>
  <si>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</si>
  <si>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</si>
  <si>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</si>
  <si>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</si>
  <si>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</si>
  <si>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</si>
  <si>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</si>
  <si>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</si>
  <si>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</si>
  <si>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</si>
  <si>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</si>
  <si>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</si>
  <si>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</si>
  <si>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</si>
  <si>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</si>
  <si>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</si>
  <si>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</si>
  <si>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</si>
  <si>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</si>
  <si>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</si>
  <si>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</si>
  <si>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</si>
  <si>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</si>
  <si>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</si>
  <si>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</si>
  <si>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</si>
  <si>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</si>
  <si>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</si>
  <si>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</si>
  <si>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</si>
  <si>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</si>
  <si>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</si>
  <si>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</si>
  <si>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</si>
  <si>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</si>
  <si>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</si>
  <si>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</si>
  <si>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</si>
  <si>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</si>
  <si>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</si>
  <si>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</si>
  <si>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</si>
  <si>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</si>
  <si>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</si>
  <si>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</si>
  <si>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</si>
  <si>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</si>
  <si>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</si>
  <si>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</si>
  <si>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</si>
  <si>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</si>
  <si>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</si>
  <si>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</si>
  <si>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</si>
  <si>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</si>
  <si>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</si>
  <si>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</si>
  <si>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</si>
  <si>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</si>
  <si>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</si>
  <si>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</si>
  <si>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</si>
  <si>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</si>
  <si>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</si>
  <si>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</si>
  <si>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</si>
  <si>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</si>
  <si>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</si>
  <si>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</si>
  <si>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</si>
  <si>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</si>
  <si>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</si>
  <si>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</si>
  <si>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</si>
  <si>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</si>
  <si>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</si>
  <si>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</si>
  <si>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</si>
  <si>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</si>
  <si>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</si>
  <si>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</si>
  <si>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</si>
  <si>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</si>
  <si>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</si>
  <si>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</si>
  <si>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</si>
  <si>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</si>
  <si>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</si>
  <si>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</si>
  <si>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</si>
  <si>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</si>
  <si>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</si>
  <si>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</si>
  <si>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</si>
  <si>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</si>
  <si>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</si>
  <si>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</si>
  <si>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</si>
  <si>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</si>
  <si>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</si>
  <si>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</si>
  <si>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</si>
  <si>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</si>
  <si>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</si>
  <si>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</si>
  <si>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</si>
  <si>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</si>
  <si>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</si>
  <si>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</si>
  <si>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</si>
  <si>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</si>
  <si>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</si>
  <si>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</si>
  <si>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</si>
  <si>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</si>
  <si>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</si>
  <si>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</si>
  <si>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</si>
  <si>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</si>
  <si>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</si>
  <si>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</si>
  <si>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</si>
  <si>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</si>
  <si>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</si>
  <si>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</si>
  <si>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</si>
  <si>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</si>
  <si>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</si>
  <si>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</si>
  <si>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</si>
  <si>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</si>
  <si>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</si>
  <si>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</si>
  <si>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</si>
  <si>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</si>
  <si>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</si>
  <si>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</si>
  <si>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</si>
  <si>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</si>
  <si>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</si>
  <si>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</si>
  <si>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</si>
  <si>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</si>
  <si>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</si>
  <si>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</si>
  <si>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</si>
  <si>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</si>
  <si>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</si>
  <si>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</si>
  <si>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</si>
  <si>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</si>
  <si>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</si>
  <si>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</si>
  <si>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</si>
  <si>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</si>
  <si>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</si>
  <si>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</si>
  <si>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</si>
  <si>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</si>
  <si>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</si>
  <si>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</si>
  <si>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</si>
  <si>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</si>
  <si>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</si>
  <si>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</si>
  <si>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</si>
  <si>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</si>
  <si>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</si>
  <si>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</si>
  <si>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</si>
  <si>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</si>
  <si>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</si>
  <si>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</si>
  <si>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</si>
  <si>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</si>
  <si>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</si>
  <si>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</si>
  <si>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</si>
  <si>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</si>
  <si>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</si>
  <si>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</si>
  <si>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</si>
  <si>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</si>
  <si>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</si>
  <si>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</si>
  <si>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</si>
  <si>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</si>
  <si>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</si>
  <si>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</si>
  <si>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</si>
  <si>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</si>
  <si>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</si>
  <si>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</si>
  <si>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</si>
  <si>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</si>
  <si>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</si>
  <si>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</si>
  <si>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</si>
  <si>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</si>
  <si>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</si>
  <si>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</si>
  <si>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</si>
  <si>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</si>
  <si>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</si>
  <si>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</si>
  <si>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</si>
  <si>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</si>
  <si>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</si>
  <si>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</si>
  <si>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</si>
  <si>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</si>
  <si>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</si>
  <si>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</si>
  <si>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</si>
  <si>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</si>
  <si>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</si>
  <si>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</si>
  <si>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</si>
  <si>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</si>
  <si>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</si>
  <si>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</si>
  <si>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</si>
  <si>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</si>
  <si>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</si>
  <si>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</si>
  <si>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</si>
  <si>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</si>
  <si>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</si>
  <si>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</si>
  <si>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</si>
  <si>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</si>
  <si>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</si>
  <si>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</si>
  <si>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</si>
  <si>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</si>
  <si>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</si>
  <si>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</si>
  <si>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</si>
  <si>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</si>
  <si>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</si>
  <si>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</si>
  <si>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</si>
  <si>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</si>
  <si>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</si>
  <si>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</si>
  <si>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</si>
  <si>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</si>
  <si>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</si>
  <si>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</si>
  <si>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</si>
  <si>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</si>
  <si>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</si>
  <si>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</si>
  <si>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</si>
  <si>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</si>
  <si>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</si>
  <si>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</si>
  <si>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</si>
  <si>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</si>
  <si>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</si>
  <si>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</si>
  <si>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</si>
  <si>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</si>
  <si>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</si>
  <si>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</si>
  <si>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</si>
  <si>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</si>
  <si>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</si>
  <si>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</si>
  <si>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</si>
  <si>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</si>
  <si>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</si>
  <si>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</si>
  <si>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</si>
  <si>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</si>
  <si>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</si>
  <si>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</si>
  <si>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</si>
  <si>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</si>
  <si>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</si>
  <si>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</si>
  <si>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</si>
  <si>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</si>
  <si>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</si>
  <si>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</si>
  <si>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</si>
  <si>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</si>
  <si>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</si>
  <si>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</si>
  <si>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</si>
  <si>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</si>
  <si>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</si>
  <si>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</si>
  <si>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</si>
  <si>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</si>
  <si>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</si>
  <si>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</si>
  <si>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</si>
  <si>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</si>
  <si>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</si>
  <si>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</si>
  <si>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</si>
  <si>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</si>
  <si>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</si>
  <si>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</si>
  <si>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</si>
  <si>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</si>
  <si>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</si>
  <si>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</si>
  <si>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</si>
  <si>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</si>
  <si>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</si>
  <si>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</si>
  <si>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</si>
  <si>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</si>
  <si>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</si>
  <si>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</si>
  <si>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</si>
  <si>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</si>
  <si>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</si>
  <si>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</si>
  <si>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</si>
  <si>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</si>
  <si>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</si>
  <si>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</si>
  <si>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</si>
  <si>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</si>
  <si>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</si>
  <si>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</si>
  <si>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</si>
  <si>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</si>
  <si>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</si>
  <si>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</si>
  <si>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</si>
  <si>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</si>
  <si>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</si>
  <si>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</si>
  <si>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</si>
  <si>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</si>
  <si>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</si>
  <si>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</si>
  <si>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</si>
  <si>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</si>
  <si>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</si>
  <si>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</si>
  <si>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</si>
  <si>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</si>
  <si>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</si>
  <si>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</si>
  <si>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</si>
  <si>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</si>
  <si>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</si>
  <si>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</si>
  <si>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</si>
  <si>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</si>
  <si>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</si>
  <si>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</si>
  <si>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</si>
  <si>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</si>
  <si>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</si>
  <si>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</si>
  <si>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</si>
  <si>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</si>
  <si>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</si>
  <si>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</si>
  <si>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</si>
  <si>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</si>
  <si>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</si>
  <si>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</si>
  <si>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</si>
  <si>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</si>
  <si>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</si>
  <si>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</si>
  <si>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</si>
  <si>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</si>
  <si>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</si>
  <si>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</si>
  <si>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</si>
  <si>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</si>
  <si>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</si>
  <si>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</si>
  <si>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</si>
  <si>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</si>
  <si>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</si>
  <si>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</si>
  <si>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</si>
  <si>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</si>
  <si>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</si>
  <si>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</si>
  <si>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</si>
  <si>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</si>
  <si>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</si>
  <si>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</si>
  <si>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</si>
  <si>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</si>
  <si>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</si>
  <si>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</si>
  <si>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</si>
  <si>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</si>
  <si>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</si>
  <si>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</si>
  <si>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</si>
  <si>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</si>
  <si>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</si>
  <si>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</si>
  <si>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</si>
  <si>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</si>
  <si>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</si>
  <si>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</si>
  <si>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</si>
  <si>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</si>
  <si>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</si>
  <si>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</si>
  <si>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</si>
  <si>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</si>
  <si>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</si>
  <si>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</si>
  <si>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</si>
  <si>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</si>
  <si>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</si>
  <si>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</si>
  <si>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</si>
  <si>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</si>
  <si>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</si>
  <si>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</si>
  <si>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</si>
  <si>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</si>
  <si>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</si>
  <si>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</si>
  <si>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</si>
  <si>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</si>
  <si>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</si>
  <si>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</si>
  <si>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</si>
  <si>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</si>
  <si>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</si>
  <si>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</si>
  <si>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</si>
  <si>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</si>
  <si>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</si>
  <si>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</si>
  <si>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</si>
  <si>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</si>
  <si>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</si>
  <si>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</si>
  <si>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</si>
  <si>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</si>
  <si>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</si>
  <si>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</si>
  <si>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</si>
  <si>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</si>
  <si>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</si>
  <si>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</si>
  <si>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</si>
  <si>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</si>
  <si>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</si>
  <si>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</si>
  <si>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</si>
  <si>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</si>
  <si>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</si>
  <si>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</si>
  <si>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</si>
  <si>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</si>
  <si>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</si>
  <si>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</si>
  <si>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</si>
  <si>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</si>
  <si>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</si>
  <si>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</si>
  <si>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</si>
  <si>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</si>
  <si>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</si>
  <si>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</si>
  <si>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</si>
  <si>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</si>
  <si>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</si>
  <si>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</si>
  <si>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</si>
  <si>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</si>
  <si>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</si>
  <si>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</si>
  <si>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</si>
  <si>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</si>
  <si>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</si>
  <si>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</si>
  <si>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</si>
  <si>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</si>
  <si>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</si>
  <si>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</si>
  <si>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</si>
  <si>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</si>
  <si>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</si>
  <si>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</si>
  <si>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</si>
  <si>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</si>
  <si>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</si>
  <si>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</si>
  <si>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</si>
  <si>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</si>
  <si>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</si>
  <si>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</si>
  <si>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</si>
  <si>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</si>
  <si>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</si>
  <si>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</si>
  <si>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</si>
  <si>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</si>
  <si>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</si>
  <si>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</si>
  <si>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</si>
  <si>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</si>
  <si>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</si>
  <si>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</si>
  <si>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</si>
  <si>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</si>
  <si>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</si>
  <si>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</si>
  <si>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</si>
  <si>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</si>
  <si>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</si>
  <si>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</si>
  <si>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</si>
  <si>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</si>
  <si>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</si>
  <si>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</si>
  <si>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</si>
  <si>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</si>
  <si>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</si>
  <si>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</si>
  <si>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</si>
  <si>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</si>
  <si>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</si>
  <si>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</si>
  <si>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</si>
  <si>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</si>
  <si>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</si>
  <si>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</si>
  <si>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</si>
  <si>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</si>
  <si>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</si>
  <si>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</si>
  <si>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</si>
  <si>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</si>
  <si>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</si>
  <si>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</si>
  <si>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</si>
  <si>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</si>
  <si>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</si>
  <si>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</si>
  <si>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</si>
  <si>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</si>
  <si>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</si>
  <si>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</si>
  <si>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</si>
  <si>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</si>
  <si>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</si>
  <si>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</si>
  <si>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</si>
  <si>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</si>
  <si>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</si>
  <si>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</si>
  <si>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</si>
  <si>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</si>
  <si>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</si>
  <si>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</si>
  <si>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</si>
  <si>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</si>
  <si>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</si>
  <si>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</si>
  <si>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</si>
  <si>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</si>
  <si>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</si>
  <si>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</si>
  <si>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</si>
  <si>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</si>
  <si>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</si>
  <si>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</si>
  <si>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</si>
  <si>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</si>
  <si>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</si>
  <si>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</si>
  <si>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</si>
  <si>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</si>
  <si>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</si>
  <si>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</si>
  <si>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</si>
  <si>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</si>
  <si>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</si>
  <si>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</si>
  <si>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</si>
  <si>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</si>
  <si>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</si>
  <si>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</si>
  <si>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</si>
  <si>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</si>
  <si>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</si>
  <si>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</si>
  <si>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</si>
  <si>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</si>
  <si>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</si>
  <si>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</si>
  <si>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</si>
  <si>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</si>
  <si>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</si>
  <si>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</si>
  <si>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</si>
  <si>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</si>
  <si>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</si>
  <si>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</si>
  <si>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</si>
  <si>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</si>
  <si>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</si>
  <si>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</si>
  <si>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</si>
  <si>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</si>
  <si>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</si>
  <si>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</si>
  <si>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</si>
  <si>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</si>
  <si>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</si>
  <si>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</si>
  <si>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</si>
  <si>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</si>
  <si>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</si>
  <si>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</si>
  <si>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</si>
  <si>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</si>
  <si>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</si>
  <si>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</si>
  <si>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</si>
  <si>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</si>
  <si>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</si>
  <si>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</si>
  <si>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</si>
  <si>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</si>
  <si>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</si>
  <si>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</si>
  <si>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</si>
  <si>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</si>
  <si>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</si>
  <si>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</si>
  <si>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</si>
  <si>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</si>
  <si>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</si>
  <si>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</si>
  <si>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</si>
  <si>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</si>
  <si>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</si>
  <si>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</si>
  <si>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</si>
  <si>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</si>
  <si>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</si>
  <si>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</si>
  <si>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</si>
  <si>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</si>
  <si>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</si>
  <si>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</si>
  <si>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</si>
  <si>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</si>
  <si>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</si>
  <si>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</si>
  <si>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</si>
  <si>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</si>
  <si>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</si>
  <si>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</si>
  <si>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</si>
  <si>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</si>
  <si>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</si>
  <si>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</si>
  <si>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</si>
  <si>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</si>
  <si>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</si>
  <si>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</si>
  <si>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</si>
  <si>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</si>
  <si>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</si>
  <si>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</si>
  <si>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</si>
  <si>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</si>
  <si>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</si>
  <si>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</si>
  <si>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</si>
  <si>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</si>
  <si>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</si>
  <si>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</si>
  <si>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</si>
  <si>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</si>
  <si>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</si>
  <si>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</si>
  <si>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</si>
  <si>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</si>
  <si>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</si>
  <si>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</si>
  <si>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</si>
  <si>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</si>
  <si>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</si>
  <si>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</si>
  <si>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</si>
  <si>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</si>
  <si>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</si>
  <si>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</si>
  <si>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</si>
  <si>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</si>
  <si>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</si>
  <si>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</si>
  <si>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</si>
  <si>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</si>
  <si>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</si>
  <si>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</si>
  <si>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</si>
  <si>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</si>
  <si>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</si>
  <si>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</si>
  <si>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</si>
  <si>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</si>
  <si>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</si>
  <si>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</si>
  <si>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</si>
  <si>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</si>
  <si>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</si>
  <si>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</si>
  <si>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</si>
  <si>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</si>
  <si>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</si>
  <si>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</si>
  <si>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</si>
  <si>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</si>
  <si>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</si>
  <si>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</si>
  <si>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</si>
  <si>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</si>
  <si>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</si>
  <si>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</si>
  <si>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</si>
  <si>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</si>
  <si>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</si>
  <si>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</si>
  <si>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</si>
  <si>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</si>
  <si>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</si>
  <si>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</si>
  <si>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</si>
  <si>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</si>
  <si>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</si>
  <si>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</si>
  <si>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</si>
  <si>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</si>
  <si>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</si>
  <si>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</si>
  <si>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</si>
  <si>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</si>
  <si>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</si>
  <si>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</si>
  <si>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</si>
  <si>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</si>
  <si>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</si>
  <si>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</si>
  <si>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</si>
  <si>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</si>
  <si>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</si>
  <si>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</si>
  <si>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</si>
  <si>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</si>
  <si>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</si>
  <si>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</si>
  <si>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</si>
  <si>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</si>
  <si>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</si>
  <si>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</si>
  <si>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</si>
  <si>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</si>
  <si>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</si>
  <si>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</si>
  <si>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</si>
  <si>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</si>
  <si>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</si>
  <si>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</si>
  <si>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</si>
  <si>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</si>
  <si>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</si>
  <si>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</si>
  <si>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</si>
  <si>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</si>
  <si>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</si>
  <si>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</si>
  <si>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</si>
  <si>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</si>
  <si>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</si>
  <si>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</si>
  <si>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</si>
  <si>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</si>
  <si>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</si>
  <si>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</si>
  <si>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</si>
  <si>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</si>
  <si>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</si>
  <si>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</si>
  <si>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</si>
  <si>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</si>
  <si>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</si>
  <si>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</si>
  <si>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</si>
  <si>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</si>
  <si>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</si>
  <si>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</si>
  <si>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</si>
  <si>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</si>
  <si>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</si>
  <si>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</si>
  <si>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</si>
  <si>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</si>
  <si>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</si>
  <si>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</si>
  <si>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</si>
  <si>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</si>
  <si>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</si>
  <si>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</si>
  <si>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</si>
  <si>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</si>
  <si>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</si>
  <si>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</si>
  <si>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</si>
  <si>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</si>
  <si>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</si>
  <si>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</si>
  <si>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</si>
  <si>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</si>
  <si>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</si>
  <si>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</si>
  <si>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</si>
  <si>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</si>
  <si>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</si>
  <si>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</si>
  <si>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</si>
  <si>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</si>
  <si>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</si>
  <si>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</si>
  <si>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</si>
  <si>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</si>
  <si>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</si>
  <si>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</si>
  <si>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</si>
  <si>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</si>
  <si>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</si>
  <si>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</si>
  <si>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</si>
  <si>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</si>
  <si>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</si>
  <si>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</si>
  <si>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</si>
  <si>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</si>
  <si>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</si>
  <si>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</si>
  <si>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</si>
  <si>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</si>
  <si>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</si>
  <si>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</si>
  <si>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</si>
  <si>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</si>
  <si>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</si>
  <si>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</si>
  <si>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</si>
  <si>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</si>
  <si>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</si>
  <si>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</si>
  <si>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</si>
  <si>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</si>
  <si>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</si>
  <si>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</si>
  <si>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</si>
  <si>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</si>
  <si>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</si>
  <si>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</si>
  <si>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</si>
  <si>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</si>
  <si>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</si>
  <si>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</si>
  <si>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</si>
  <si>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</si>
  <si>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</si>
  <si>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</si>
  <si>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</si>
  <si>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</si>
  <si>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</si>
  <si>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</si>
  <si>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</si>
  <si>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</si>
  <si>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</si>
  <si>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</si>
  <si>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</si>
  <si>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</si>
  <si>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</si>
  <si>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</si>
  <si>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</si>
  <si>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</si>
  <si>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</si>
  <si>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</si>
  <si>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</si>
  <si>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</si>
  <si>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</si>
  <si>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</si>
  <si>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</si>
  <si>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</si>
  <si>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</si>
  <si>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</si>
  <si>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</si>
  <si>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</si>
  <si>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</si>
  <si>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</si>
  <si>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</si>
  <si>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</si>
  <si>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</si>
  <si>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</si>
  <si>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</si>
  <si>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</si>
  <si>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</si>
  <si>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</si>
  <si>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</si>
  <si>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</si>
  <si>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</si>
  <si>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</si>
  <si>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</si>
  <si>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</si>
  <si>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</si>
  <si>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</si>
  <si>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</si>
  <si>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</si>
  <si>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</si>
  <si>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</si>
  <si>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</si>
  <si>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</si>
  <si>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</si>
  <si>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</si>
  <si>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</si>
  <si>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</si>
  <si>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</si>
  <si>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</si>
  <si>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</si>
  <si>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</si>
  <si>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</si>
  <si>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</si>
  <si>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</si>
  <si>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</si>
  <si>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</si>
  <si>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</si>
  <si>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</si>
  <si>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</si>
  <si>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</si>
  <si>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</si>
  <si>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</si>
  <si>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</si>
  <si>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</si>
  <si>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</si>
  <si>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</si>
  <si>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</si>
  <si>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</si>
  <si>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</si>
  <si>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</si>
  <si>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</si>
  <si>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</si>
  <si>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</si>
  <si>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</si>
  <si>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</si>
  <si>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</si>
  <si>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</si>
  <si>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</si>
  <si>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</si>
  <si>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</si>
  <si>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</si>
  <si>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</si>
  <si>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</si>
  <si>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</si>
  <si>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</si>
  <si>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</si>
  <si>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</si>
  <si>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</si>
  <si>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</si>
  <si>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</si>
  <si>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</si>
  <si>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</si>
  <si>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</si>
  <si>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</si>
  <si>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</si>
  <si>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</si>
  <si>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</si>
  <si>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</si>
  <si>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</si>
  <si>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</si>
  <si>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</si>
  <si>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</si>
  <si>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</si>
  <si>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</si>
  <si>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</si>
  <si>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</si>
  <si>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</si>
  <si>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</si>
  <si>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</si>
  <si>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</si>
  <si>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</si>
  <si>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</si>
  <si>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</si>
  <si>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</si>
  <si>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</si>
  <si>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</si>
  <si>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</si>
  <si>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</si>
  <si>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</si>
  <si>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</si>
  <si>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</si>
  <si>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</si>
  <si>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</si>
  <si>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</si>
  <si>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</si>
  <si>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</si>
  <si>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</si>
  <si>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</si>
  <si>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</si>
  <si>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</si>
  <si>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</si>
  <si>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</si>
  <si>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</si>
  <si>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</si>
  <si>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</si>
  <si>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</si>
  <si>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</si>
  <si>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</si>
  <si>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</si>
  <si>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</si>
  <si>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</si>
  <si>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</si>
  <si>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</si>
  <si>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</si>
  <si>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</si>
  <si>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</si>
  <si>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</si>
  <si>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</si>
  <si>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</si>
  <si>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</si>
  <si>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</si>
  <si>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</si>
  <si>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</si>
  <si>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</si>
  <si>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</si>
  <si>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</si>
  <si>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</si>
  <si>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</si>
  <si>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</si>
  <si>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</si>
  <si>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</si>
  <si>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</si>
  <si>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</si>
  <si>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</si>
  <si>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</si>
  <si>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</si>
  <si>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</si>
  <si>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</si>
  <si>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</si>
  <si>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</si>
  <si>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</si>
  <si>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</si>
  <si>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</si>
  <si>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</si>
  <si>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</si>
  <si>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</si>
  <si>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</si>
  <si>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</si>
  <si>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</si>
  <si>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</si>
  <si>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</si>
  <si>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</si>
  <si>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</si>
  <si>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</si>
  <si>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</si>
  <si>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</si>
  <si>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</si>
  <si>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</si>
  <si>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</si>
  <si>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</si>
  <si>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</si>
  <si>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</si>
  <si>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</si>
  <si>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</si>
  <si>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</si>
  <si>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</si>
  <si>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</si>
  <si>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</si>
  <si>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</si>
  <si>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</si>
  <si>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</si>
  <si>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</si>
  <si>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</si>
  <si>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</si>
  <si>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</si>
  <si>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</si>
  <si>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</si>
  <si>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</si>
  <si>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</si>
  <si>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</si>
  <si>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</si>
  <si>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</si>
  <si>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</si>
  <si>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</si>
  <si>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</si>
  <si>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</si>
  <si>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</si>
  <si>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</si>
  <si>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</si>
  <si>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</si>
  <si>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</si>
  <si>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</si>
  <si>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</si>
  <si>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</si>
  <si>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</si>
  <si>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</si>
  <si>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</si>
  <si>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</si>
  <si>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</si>
  <si>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</si>
  <si>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</si>
  <si>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</si>
  <si>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</si>
  <si>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</si>
  <si>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</si>
  <si>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</si>
  <si>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</si>
  <si>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</si>
  <si>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</si>
  <si>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</si>
  <si>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</si>
  <si>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</si>
  <si>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</si>
  <si>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</si>
  <si>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</si>
  <si>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</si>
  <si>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</si>
  <si>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</si>
  <si>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</si>
  <si>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</si>
  <si>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</si>
  <si>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</si>
  <si>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</si>
  <si>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</si>
  <si>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</si>
  <si>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</si>
  <si>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</si>
  <si>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</si>
  <si>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</si>
  <si>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</si>
  <si>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</si>
  <si>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</si>
  <si>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</si>
  <si>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</si>
  <si>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</si>
  <si>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</si>
  <si>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</si>
  <si>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</si>
  <si>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</si>
  <si>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</si>
  <si>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</si>
  <si>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</si>
  <si>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</si>
  <si>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</si>
  <si>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</si>
  <si>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</si>
  <si>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</si>
  <si>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</si>
  <si>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</si>
  <si>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</si>
  <si>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</si>
  <si>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</si>
  <si>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</si>
  <si>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</si>
  <si>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</si>
  <si>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</si>
  <si>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</si>
  <si>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</si>
  <si>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</si>
  <si>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</si>
  <si>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</si>
  <si>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</si>
  <si>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</si>
  <si>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</si>
  <si>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</si>
  <si>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</si>
  <si>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</si>
  <si>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</si>
  <si>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</si>
  <si>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</si>
  <si>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</si>
  <si>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</si>
  <si>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</si>
  <si>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</si>
  <si>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</si>
  <si>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</si>
  <si>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</si>
  <si>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</si>
  <si>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</si>
  <si>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</si>
  <si>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</si>
  <si>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</si>
  <si>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</si>
  <si>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</si>
  <si>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</si>
  <si>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</si>
  <si>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</si>
  <si>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</si>
  <si>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</si>
  <si>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</si>
  <si>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</si>
  <si>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</si>
  <si>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</si>
  <si>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</si>
  <si>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</si>
  <si>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</si>
  <si>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</si>
  <si>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</si>
  <si>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</si>
  <si>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</si>
  <si>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</si>
  <si>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</si>
  <si>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</si>
  <si>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</si>
  <si>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</si>
  <si>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</si>
  <si>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</si>
  <si>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</si>
  <si>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</si>
  <si>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</si>
  <si>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</si>
  <si>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</si>
  <si>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</si>
  <si>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</si>
  <si>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</si>
  <si>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</si>
  <si>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</si>
  <si>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</si>
  <si>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</si>
  <si>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</si>
  <si>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</si>
  <si>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</si>
  <si>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</si>
  <si>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</si>
  <si>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</si>
  <si>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</si>
  <si>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</si>
  <si>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</si>
  <si>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</si>
  <si>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</si>
  <si>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</si>
  <si>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</si>
  <si>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</si>
  <si>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</si>
  <si>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</si>
  <si>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</si>
  <si>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</si>
  <si>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</si>
  <si>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</si>
  <si>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</si>
  <si>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</si>
  <si>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</si>
  <si>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</si>
  <si>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</si>
  <si>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</si>
  <si>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</si>
  <si>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</si>
  <si>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</si>
  <si>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</si>
  <si>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</si>
  <si>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</si>
  <si>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</si>
  <si>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</si>
  <si>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</si>
  <si>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</si>
  <si>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</si>
  <si>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</si>
  <si>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</si>
  <si>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</si>
  <si>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</si>
  <si>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</si>
  <si>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</si>
  <si>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</si>
  <si>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</si>
  <si>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</si>
  <si>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</si>
  <si>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</si>
  <si>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</si>
  <si>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</si>
  <si>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</si>
  <si>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</si>
  <si>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</si>
  <si>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</si>
  <si>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</si>
  <si>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</si>
  <si>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</si>
  <si>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</si>
  <si>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</si>
  <si>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</si>
  <si>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</si>
  <si>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</si>
  <si>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</si>
  <si>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</si>
  <si>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</si>
  <si>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</si>
  <si>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</si>
  <si>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</si>
  <si>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</si>
  <si>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</si>
  <si>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</si>
  <si>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</si>
  <si>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</si>
  <si>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</si>
  <si>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</si>
  <si>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</si>
  <si>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</si>
  <si>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</si>
  <si>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</si>
  <si>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</si>
  <si>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</si>
  <si>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</si>
  <si>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</si>
  <si>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</si>
  <si>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</si>
  <si>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</si>
  <si>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</si>
  <si>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</si>
  <si>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</si>
  <si>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</si>
  <si>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</si>
  <si>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</si>
  <si>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</si>
  <si>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</si>
  <si>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</si>
  <si>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</si>
  <si>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</si>
  <si>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</si>
  <si>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</si>
  <si>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</si>
  <si>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</si>
  <si>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</si>
  <si>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</si>
  <si>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</si>
  <si>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</si>
  <si>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</si>
  <si>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</si>
  <si>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</si>
  <si>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</si>
  <si>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</si>
  <si>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</si>
  <si>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</si>
  <si>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</si>
  <si>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</si>
  <si>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</si>
  <si>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</si>
  <si>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</si>
  <si>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</si>
  <si>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</si>
  <si>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</si>
  <si>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</si>
  <si>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</si>
  <si>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</si>
  <si>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</si>
  <si>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</si>
  <si>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</si>
  <si>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</si>
  <si>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</si>
  <si>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</si>
  <si>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</si>
  <si>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</si>
  <si>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</si>
  <si>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</si>
  <si>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</si>
  <si>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</si>
  <si>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</si>
  <si>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</si>
  <si>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</si>
  <si>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</si>
  <si>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</si>
  <si>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</si>
  <si>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</si>
  <si>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</si>
  <si>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</si>
  <si>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</si>
  <si>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</si>
  <si>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</si>
  <si>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</si>
  <si>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</si>
  <si>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</si>
  <si>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</si>
  <si>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</si>
  <si>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</si>
  <si>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</si>
  <si>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</si>
  <si>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</si>
  <si>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</si>
  <si>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</si>
  <si>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</si>
  <si>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</si>
  <si>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</si>
  <si>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</si>
  <si>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</si>
  <si>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</si>
  <si>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</si>
  <si>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</si>
  <si>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</si>
  <si>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</si>
  <si>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</si>
  <si>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</si>
  <si>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</si>
  <si>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</si>
  <si>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</si>
  <si>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</si>
  <si>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</si>
  <si>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</si>
  <si>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</si>
  <si>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</si>
  <si>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</si>
  <si>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</si>
  <si>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</si>
  <si>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</si>
  <si>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</si>
  <si>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</si>
  <si>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</si>
  <si>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</si>
  <si>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</si>
  <si>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</si>
  <si>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</si>
  <si>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</si>
  <si>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</si>
  <si>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</si>
  <si>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</si>
  <si>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</si>
  <si>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</si>
  <si>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</si>
  <si>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</si>
  <si>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</si>
  <si>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</si>
  <si>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</si>
  <si>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</si>
  <si>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</si>
  <si>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</si>
  <si>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</si>
  <si>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</si>
  <si>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</si>
  <si>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</si>
  <si>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</si>
  <si>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</si>
  <si>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</si>
  <si>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</si>
  <si>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</si>
  <si>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</si>
  <si>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</si>
  <si>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</si>
  <si>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</si>
  <si>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</si>
  <si>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</si>
  <si>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</si>
  <si>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</si>
  <si>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</si>
  <si>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</si>
  <si>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</si>
  <si>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</si>
  <si>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</si>
  <si>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</si>
  <si>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</si>
  <si>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</si>
  <si>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</si>
  <si>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</si>
  <si>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</si>
  <si>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</si>
  <si>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</si>
  <si>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</si>
  <si>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</si>
  <si>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</si>
  <si>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</si>
  <si>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</si>
  <si>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</si>
  <si>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</si>
  <si>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</si>
  <si>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</si>
  <si>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</si>
  <si>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</si>
  <si>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</si>
  <si>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</si>
  <si>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</si>
  <si>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</si>
  <si>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</si>
  <si>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</si>
  <si>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</si>
  <si>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</si>
  <si>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</si>
  <si>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</si>
  <si>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</si>
  <si>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</si>
  <si>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</si>
  <si>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</si>
  <si>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</si>
  <si>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</si>
  <si>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</si>
  <si>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</si>
  <si>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</si>
  <si>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</si>
  <si>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</si>
  <si>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</si>
  <si>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</si>
  <si>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</si>
  <si>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</si>
  <si>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</si>
  <si>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</si>
  <si>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</si>
  <si>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</si>
  <si>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</si>
  <si>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</si>
  <si>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</si>
  <si>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</si>
  <si>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</si>
  <si>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</si>
  <si>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</si>
  <si>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</si>
  <si>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</si>
  <si>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</si>
  <si>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</si>
  <si>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</si>
  <si>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</si>
  <si>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</si>
  <si>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</si>
  <si>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</si>
  <si>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</si>
  <si>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</si>
  <si>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</si>
  <si>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</si>
  <si>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</si>
  <si>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</si>
  <si>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</si>
  <si>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</si>
  <si>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</si>
  <si>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</si>
  <si>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</si>
  <si>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</si>
  <si>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</si>
  <si>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</si>
  <si>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</si>
  <si>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</si>
  <si>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</si>
  <si>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</si>
  <si>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</si>
  <si>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</si>
  <si>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</si>
  <si>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</si>
  <si>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</si>
  <si>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</si>
  <si>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</si>
  <si>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</si>
  <si>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</si>
  <si>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</si>
  <si>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</si>
  <si>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</si>
  <si>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</si>
  <si>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</si>
  <si>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</si>
  <si>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</si>
  <si>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</si>
  <si>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</si>
  <si>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</si>
  <si>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</si>
  <si>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</si>
  <si>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</si>
  <si>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</si>
  <si>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</si>
  <si>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</si>
  <si>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</si>
  <si>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</si>
  <si>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</si>
  <si>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</si>
  <si>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</si>
  <si>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</si>
  <si>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</si>
  <si>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</si>
  <si>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</si>
  <si>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</si>
  <si>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</si>
  <si>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</si>
  <si>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</si>
  <si>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</si>
  <si>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</si>
  <si>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</si>
  <si>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</si>
  <si>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</si>
  <si>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</si>
  <si>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</si>
  <si>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</si>
  <si>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</si>
  <si>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</si>
  <si>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</si>
  <si>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</si>
  <si>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</si>
  <si>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</si>
  <si>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</si>
  <si>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</si>
  <si>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</si>
  <si>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</si>
  <si>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</si>
  <si>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</si>
  <si>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</si>
  <si>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</si>
  <si>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</si>
  <si>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</si>
  <si>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</si>
  <si>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</si>
  <si>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</si>
  <si>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</si>
  <si>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</si>
  <si>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</si>
  <si>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</si>
  <si>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</si>
  <si>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</si>
  <si>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</si>
  <si>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</si>
  <si>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</si>
  <si>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</si>
  <si>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</si>
  <si>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</si>
  <si>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</si>
  <si>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</si>
  <si>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</si>
  <si>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</si>
  <si>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</si>
  <si>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</si>
  <si>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</si>
  <si>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</si>
  <si>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</si>
  <si>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</si>
  <si>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</si>
  <si>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</si>
  <si>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</si>
  <si>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</si>
  <si>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</si>
  <si>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</si>
  <si>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</si>
  <si>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</si>
  <si>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</si>
  <si>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</si>
  <si>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</si>
  <si>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</si>
  <si>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</si>
  <si>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</si>
  <si>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</si>
  <si>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</si>
  <si>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</si>
  <si>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</si>
  <si>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</si>
  <si>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</si>
  <si>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</si>
  <si>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</si>
  <si>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</si>
  <si>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</si>
  <si>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</si>
  <si>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</si>
  <si>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</si>
  <si>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</si>
  <si>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</si>
  <si>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</si>
  <si>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</si>
  <si>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</si>
  <si>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</si>
  <si>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</si>
  <si>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</si>
  <si>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</si>
  <si>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</si>
  <si>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</si>
  <si>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</si>
  <si>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</si>
  <si>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</si>
  <si>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</si>
  <si>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</si>
  <si>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</si>
  <si>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</si>
  <si>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</si>
  <si>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</si>
  <si>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</si>
  <si>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</si>
  <si>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</si>
  <si>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</si>
  <si>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</si>
  <si>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</si>
  <si>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</si>
  <si>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</si>
  <si>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</si>
  <si>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</si>
  <si>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</si>
  <si>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</si>
  <si>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</si>
  <si>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</si>
  <si>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</si>
  <si>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</si>
  <si>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</si>
  <si>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</si>
  <si>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</si>
  <si>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</si>
  <si>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</si>
  <si>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</si>
  <si>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</si>
  <si>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</si>
  <si>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</si>
  <si>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</si>
  <si>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</si>
  <si>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</si>
  <si>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</si>
  <si>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</si>
  <si>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</si>
  <si>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</si>
  <si>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</si>
  <si>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</si>
  <si>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</si>
  <si>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</si>
  <si>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</si>
  <si>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</si>
  <si>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</si>
  <si>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</si>
  <si>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</si>
  <si>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</si>
  <si>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</si>
  <si>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</si>
  <si>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</si>
  <si>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</si>
  <si>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</si>
  <si>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</si>
  <si>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</si>
  <si>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</si>
  <si>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</si>
  <si>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</si>
  <si>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</si>
  <si>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</si>
  <si>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</si>
  <si>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</si>
  <si>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</si>
  <si>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</si>
  <si>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</si>
  <si>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</si>
  <si>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</si>
  <si>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</si>
  <si>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</si>
  <si>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</si>
  <si>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</si>
  <si>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</si>
  <si>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</si>
  <si>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</si>
  <si>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</si>
  <si>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</si>
  <si>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</si>
  <si>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</si>
  <si>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</si>
  <si>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</si>
  <si>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</si>
  <si>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</si>
  <si>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</si>
  <si>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</si>
  <si>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</si>
  <si>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</si>
  <si>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</si>
  <si>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</si>
  <si>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</si>
  <si>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</si>
  <si>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</si>
  <si>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</si>
  <si>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</si>
  <si>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</si>
  <si>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</si>
  <si>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</si>
  <si>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</si>
  <si>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</si>
  <si>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</si>
  <si>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</si>
  <si>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</si>
  <si>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</si>
  <si>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</si>
  <si>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</si>
  <si>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</si>
  <si>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</si>
  <si>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</si>
  <si>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</si>
  <si>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</si>
  <si>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</si>
  <si>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</si>
  <si>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</si>
  <si>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</si>
  <si>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</si>
  <si>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</si>
  <si>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</si>
  <si>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</si>
  <si>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</si>
  <si>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</si>
  <si>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</si>
  <si>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</si>
  <si>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</si>
  <si>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</si>
  <si>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</si>
  <si>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</si>
  <si>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</si>
  <si>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</si>
  <si>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</si>
  <si>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</si>
  <si>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</si>
  <si>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</si>
  <si>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</si>
  <si>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</si>
  <si>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</si>
  <si>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</si>
  <si>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</si>
  <si>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</si>
  <si>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</si>
  <si>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</si>
  <si>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</si>
  <si>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</si>
  <si>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</si>
  <si>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</si>
  <si>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</si>
  <si>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</si>
  <si>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</si>
  <si>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</si>
  <si>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</si>
  <si>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</si>
  <si>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</si>
  <si>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</si>
  <si>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</si>
  <si>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</si>
  <si>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</si>
  <si>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</si>
  <si>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</si>
  <si>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</si>
  <si>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</si>
  <si>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</si>
  <si>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</si>
  <si>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</si>
  <si>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</si>
  <si>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</si>
  <si>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</si>
  <si>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</si>
  <si>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</si>
  <si>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</si>
  <si>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</si>
  <si>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</si>
  <si>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</si>
  <si>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</si>
  <si>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</si>
  <si>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</si>
  <si>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</si>
  <si>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</si>
  <si>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</si>
  <si>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</si>
  <si>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</si>
  <si>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</si>
  <si>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</si>
  <si>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</si>
  <si>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</si>
  <si>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</si>
  <si>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</si>
  <si>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</si>
  <si>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</si>
  <si>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</si>
  <si>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</si>
  <si>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</si>
  <si>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</si>
  <si>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</si>
  <si>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</si>
  <si>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</si>
  <si>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</si>
  <si>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</si>
  <si>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</si>
  <si>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</si>
  <si>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</si>
  <si>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</si>
  <si>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</si>
  <si>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</si>
  <si>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</si>
  <si>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</si>
  <si>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</si>
  <si>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</si>
  <si>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</si>
  <si>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</si>
  <si>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</si>
  <si>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</si>
  <si>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</si>
  <si>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</si>
  <si>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</si>
  <si>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</si>
  <si>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</si>
  <si>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</si>
  <si>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</si>
  <si>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</si>
  <si>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</si>
  <si>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</si>
  <si>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</si>
  <si>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</si>
  <si>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</si>
  <si>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</si>
  <si>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</si>
  <si>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</si>
  <si>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</si>
  <si>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</si>
  <si>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</si>
  <si>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</si>
  <si>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</si>
  <si>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</si>
  <si>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</si>
  <si>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</si>
  <si>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</si>
  <si>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</si>
  <si>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</si>
  <si>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</si>
  <si>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</si>
  <si>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</si>
  <si>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</si>
  <si>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</si>
  <si>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</si>
  <si>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</si>
  <si>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</si>
  <si>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</si>
  <si>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</si>
  <si>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</si>
  <si>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</si>
  <si>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</si>
  <si>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</si>
  <si>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</si>
  <si>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</si>
  <si>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</si>
  <si>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</si>
  <si>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</si>
  <si>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</si>
  <si>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</si>
  <si>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</si>
  <si>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</si>
  <si>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</si>
  <si>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</si>
  <si>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</si>
  <si>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</si>
  <si>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</si>
  <si>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</si>
  <si>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</si>
  <si>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</si>
  <si>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</si>
  <si>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</si>
  <si>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</si>
  <si>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</si>
  <si>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</si>
  <si>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</si>
  <si>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</si>
  <si>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</si>
  <si>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</si>
  <si>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</si>
  <si>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</si>
  <si>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</si>
  <si>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</si>
  <si>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</si>
  <si>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</si>
  <si>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</si>
  <si>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</si>
  <si>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</si>
  <si>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</si>
  <si>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</si>
  <si>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</si>
  <si>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</si>
  <si>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</si>
  <si>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</si>
  <si>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</si>
  <si>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</si>
  <si>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</si>
  <si>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</si>
  <si>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</si>
  <si>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</si>
  <si>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</si>
  <si>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</si>
  <si>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</si>
  <si>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</si>
  <si>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</si>
  <si>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</si>
  <si>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</si>
  <si>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</si>
  <si>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</si>
  <si>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</si>
  <si>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</si>
  <si>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</si>
  <si>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</si>
  <si>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</si>
  <si>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</si>
  <si>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</si>
  <si>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</si>
  <si>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</si>
  <si>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</si>
  <si>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</si>
  <si>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</si>
  <si>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</si>
  <si>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</si>
  <si>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</si>
  <si>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</si>
  <si>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</si>
  <si>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</si>
  <si>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</si>
  <si>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</si>
  <si>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</si>
  <si>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</si>
  <si>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</si>
  <si>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</si>
  <si>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</si>
  <si>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</si>
  <si>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</si>
  <si>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</si>
  <si>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</si>
  <si>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</si>
  <si>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</si>
  <si>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</si>
  <si>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</si>
  <si>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</si>
  <si>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</si>
  <si>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</si>
  <si>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</si>
  <si>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</si>
  <si>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</si>
  <si>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</si>
  <si>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</si>
  <si>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</si>
  <si>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</si>
  <si>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</si>
  <si>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</si>
  <si>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</si>
  <si>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</si>
  <si>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</si>
  <si>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</si>
  <si>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</si>
  <si>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</si>
  <si>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</si>
  <si>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</si>
  <si>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</si>
  <si>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</si>
  <si>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</si>
  <si>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</si>
  <si>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</si>
  <si>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</si>
  <si>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</si>
  <si>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</si>
  <si>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</si>
  <si>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</si>
  <si>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</si>
  <si>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</si>
  <si>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</si>
  <si>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</si>
  <si>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</si>
  <si>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</si>
  <si>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</si>
  <si>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</si>
  <si>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</si>
  <si>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</si>
  <si>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</si>
  <si>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</si>
  <si>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</si>
  <si>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</si>
  <si>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</si>
  <si>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</si>
  <si>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</si>
  <si>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</si>
  <si>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</si>
  <si>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</si>
  <si>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</si>
  <si>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</si>
  <si>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</si>
  <si>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</si>
  <si>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</si>
  <si>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</si>
  <si>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</si>
  <si>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</si>
  <si>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</si>
  <si>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</si>
  <si>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</si>
  <si>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</si>
  <si>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</si>
  <si>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</si>
  <si>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</si>
  <si>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</si>
  <si>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</si>
  <si>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</si>
  <si>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</si>
  <si>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</si>
  <si>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</si>
  <si>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</si>
  <si>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</si>
  <si>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</si>
  <si>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</si>
  <si>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</si>
  <si>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</si>
  <si>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</si>
  <si>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</si>
  <si>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</si>
  <si>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</si>
  <si>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</si>
  <si>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</si>
  <si>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</si>
  <si>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</si>
  <si>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</si>
  <si>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</si>
  <si>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</si>
  <si>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</si>
  <si>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</si>
  <si>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</si>
  <si>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</si>
  <si>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</si>
  <si>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</si>
  <si>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</si>
  <si>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</si>
  <si>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</si>
  <si>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</si>
  <si>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</si>
  <si>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</si>
  <si>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</si>
  <si>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</si>
  <si>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</si>
  <si>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</si>
  <si>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</si>
  <si>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</si>
  <si>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</si>
  <si>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</si>
  <si>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</si>
  <si>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</si>
  <si>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</si>
  <si>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</si>
  <si>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</si>
  <si>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</si>
  <si>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</si>
  <si>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</si>
  <si>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</si>
  <si>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</si>
  <si>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</si>
  <si>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</si>
  <si>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</si>
  <si>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</si>
  <si>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</si>
  <si>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</si>
  <si>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</si>
  <si>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</si>
  <si>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</si>
  <si>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</si>
  <si>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</si>
  <si>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</si>
  <si>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</si>
  <si>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</si>
  <si>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</si>
  <si>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</si>
  <si>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</si>
  <si>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</si>
  <si>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</si>
  <si>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</si>
  <si>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</si>
  <si>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</si>
  <si>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</si>
  <si>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</si>
  <si>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</si>
  <si>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</si>
  <si>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</si>
  <si>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</si>
  <si>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</si>
  <si>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</si>
  <si>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</si>
  <si>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</si>
  <si>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</si>
  <si>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</si>
  <si>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</si>
  <si>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</si>
  <si>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</si>
  <si>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</si>
  <si>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</si>
  <si>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</si>
  <si>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</si>
  <si>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</si>
  <si>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</si>
  <si>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</si>
  <si>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</si>
  <si>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</si>
  <si>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</si>
  <si>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</si>
  <si>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</si>
  <si>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</si>
  <si>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</si>
  <si>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</si>
  <si>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</si>
  <si>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</si>
  <si>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</si>
  <si>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</si>
  <si>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</si>
  <si>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</si>
  <si>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</si>
  <si>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</si>
  <si>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</si>
  <si>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</si>
  <si>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</si>
  <si>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</si>
  <si>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</si>
  <si>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</si>
  <si>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</si>
  <si>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</si>
  <si>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</si>
  <si>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</si>
  <si>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</si>
  <si>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</si>
  <si>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</si>
  <si>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</si>
  <si>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</si>
  <si>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</si>
  <si>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</si>
  <si>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</si>
  <si>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</si>
  <si>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</si>
  <si>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</si>
  <si>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</si>
  <si>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</si>
  <si>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</si>
  <si>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</si>
  <si>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</si>
  <si>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</si>
  <si>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</si>
  <si>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</si>
  <si>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</si>
  <si>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</si>
  <si>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</si>
  <si>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</si>
  <si>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</si>
  <si>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</si>
  <si>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</si>
  <si>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</si>
  <si>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</si>
  <si>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</si>
  <si>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</si>
  <si>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</si>
  <si>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</si>
  <si>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</si>
  <si>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</si>
  <si>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</si>
  <si>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</si>
  <si>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</si>
  <si>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</si>
  <si>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</si>
  <si>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</si>
  <si>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</si>
  <si>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</si>
  <si>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</si>
  <si>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</si>
  <si>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</si>
  <si>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</si>
  <si>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</si>
  <si>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</si>
  <si>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</si>
  <si>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</si>
  <si>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</si>
  <si>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</si>
  <si>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</si>
  <si>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</si>
  <si>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</si>
  <si>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</si>
  <si>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</si>
  <si>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</si>
  <si>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</si>
  <si>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</si>
  <si>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</si>
  <si>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</si>
  <si>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</si>
  <si>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</si>
  <si>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</si>
  <si>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</si>
  <si>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</si>
  <si>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</si>
  <si>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</si>
  <si>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</si>
  <si>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</si>
  <si>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</si>
  <si>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</si>
  <si>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</si>
  <si>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</si>
  <si>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</si>
  <si>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</si>
  <si>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</si>
  <si>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</si>
  <si>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</si>
  <si>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</si>
  <si>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</si>
  <si>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</si>
  <si>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</si>
  <si>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</si>
  <si>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</si>
  <si>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</si>
  <si>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</si>
  <si>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</si>
  <si>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</si>
  <si>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</si>
  <si>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</si>
  <si>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</si>
  <si>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</si>
  <si>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</si>
  <si>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</si>
  <si>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</si>
  <si>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</si>
  <si>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</si>
  <si>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</si>
  <si>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</si>
  <si>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</si>
  <si>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</si>
  <si>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</si>
  <si>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</si>
  <si>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</si>
  <si>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</si>
  <si>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</si>
  <si>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</si>
  <si>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</si>
  <si>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</si>
  <si>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</si>
  <si>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</si>
  <si>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</si>
  <si>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</si>
  <si>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</si>
  <si>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</si>
  <si>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</si>
  <si>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</si>
  <si>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</si>
  <si>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</si>
  <si>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</si>
  <si>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</si>
  <si>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</si>
  <si>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</si>
  <si>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</si>
  <si>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</si>
  <si>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</si>
  <si>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</si>
  <si>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</si>
  <si>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</si>
  <si>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</si>
  <si>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</si>
  <si>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</si>
  <si>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</si>
  <si>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</si>
  <si>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</si>
  <si>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</si>
  <si>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</si>
  <si>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</si>
  <si>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</si>
  <si>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</si>
  <si>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</si>
  <si>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</si>
  <si>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</si>
  <si>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</si>
  <si>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</si>
  <si>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</si>
  <si>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</si>
  <si>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</si>
  <si>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</si>
  <si>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</si>
  <si>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</si>
  <si>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</si>
  <si>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</si>
  <si>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</si>
  <si>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</si>
  <si>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</si>
  <si>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</si>
  <si>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</si>
  <si>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</si>
  <si>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</si>
  <si>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</si>
  <si>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</si>
  <si>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</si>
  <si>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</si>
  <si>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</si>
  <si>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</si>
  <si>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</si>
  <si>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</si>
  <si>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</si>
  <si>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</si>
  <si>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</si>
  <si>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</si>
  <si>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</si>
  <si>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</si>
  <si>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</si>
  <si>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</si>
  <si>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</si>
  <si>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</si>
  <si>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</si>
  <si>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</si>
  <si>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</si>
  <si>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</si>
  <si>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</si>
  <si>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</si>
  <si>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</si>
  <si>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</si>
  <si>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</si>
  <si>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</si>
  <si>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</si>
  <si>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</si>
  <si>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</si>
  <si>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</si>
  <si>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</si>
  <si>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</si>
  <si>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</si>
  <si>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</si>
  <si>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</si>
  <si>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</si>
  <si>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</si>
  <si>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</si>
  <si>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</si>
  <si>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</si>
  <si>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</si>
  <si>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</si>
  <si>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</si>
  <si>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</si>
  <si>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</si>
  <si>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</si>
  <si>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</si>
  <si>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</si>
  <si>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</si>
  <si>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</si>
  <si>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</si>
  <si>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</si>
  <si>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</si>
  <si>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</si>
  <si>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</si>
  <si>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</si>
  <si>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</si>
  <si>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</si>
  <si>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</si>
  <si>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</si>
  <si>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</si>
  <si>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</si>
  <si>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</si>
  <si>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</si>
  <si>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</si>
  <si>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</si>
  <si>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</si>
  <si>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</si>
  <si>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</si>
  <si>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</si>
  <si>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</si>
  <si>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</si>
  <si>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</si>
  <si>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</si>
  <si>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</si>
  <si>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</si>
  <si>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</si>
  <si>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</si>
  <si>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</si>
  <si>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</si>
  <si>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</si>
  <si>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</si>
  <si>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</si>
  <si>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</si>
  <si>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</si>
  <si>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</si>
  <si>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</si>
  <si>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</si>
  <si>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</si>
  <si>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</si>
  <si>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</si>
  <si>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</si>
  <si>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</si>
  <si>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</si>
  <si>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</si>
  <si>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</si>
  <si>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</si>
  <si>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</si>
  <si>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</si>
  <si>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</si>
  <si>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</si>
  <si>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</si>
  <si>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</si>
  <si>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</si>
  <si>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</si>
  <si>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</si>
  <si>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</si>
  <si>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</si>
  <si>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</si>
  <si>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</si>
  <si>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</si>
  <si>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</si>
  <si>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</si>
  <si>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</si>
  <si>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</si>
  <si>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</si>
  <si>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</si>
  <si>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</si>
  <si>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</si>
  <si>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</si>
  <si>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</si>
  <si>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</si>
  <si>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</si>
  <si>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</si>
  <si>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</si>
  <si>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</si>
  <si>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</si>
  <si>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</si>
  <si>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</si>
  <si>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</si>
  <si>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</si>
  <si>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</si>
  <si>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</si>
  <si>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</si>
  <si>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</si>
  <si>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</si>
  <si>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</si>
  <si>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</si>
  <si>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</si>
  <si>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</si>
  <si>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</si>
  <si>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</si>
  <si>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</si>
  <si>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</si>
  <si>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</si>
  <si>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</si>
  <si>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</si>
  <si>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</si>
  <si>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</si>
  <si>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</si>
  <si>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</si>
  <si>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</si>
  <si>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</si>
  <si>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</si>
  <si>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</si>
  <si>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</si>
  <si>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</si>
  <si>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</si>
  <si>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</si>
  <si>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</si>
  <si>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</si>
  <si>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</si>
  <si>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</si>
  <si>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</si>
  <si>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</si>
  <si>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</si>
  <si>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</si>
  <si>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</si>
  <si>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</si>
  <si>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</si>
  <si>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</si>
  <si>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</si>
  <si>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</si>
  <si>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</si>
  <si>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</si>
  <si>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</si>
  <si>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</si>
  <si>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</si>
  <si>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</si>
  <si>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</si>
  <si>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</si>
  <si>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</si>
  <si>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</si>
  <si>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</si>
  <si>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</si>
  <si>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</si>
  <si>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</si>
  <si>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</si>
  <si>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</si>
  <si>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</si>
  <si>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</si>
  <si>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</si>
  <si>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</si>
  <si>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</si>
  <si>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</si>
  <si>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</si>
  <si>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</si>
  <si>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</si>
  <si>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</si>
  <si>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</si>
  <si>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</si>
  <si>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</si>
  <si>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</si>
  <si>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</si>
  <si>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</si>
  <si>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</si>
  <si>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</si>
  <si>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</si>
  <si>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</si>
  <si>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</si>
  <si>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</si>
  <si>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</si>
  <si>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</si>
  <si>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</si>
  <si>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</si>
  <si>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</si>
  <si>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</si>
  <si>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</si>
  <si>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</si>
  <si>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</si>
  <si>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</si>
  <si>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</si>
  <si>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</si>
  <si>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</si>
  <si>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</si>
  <si>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</si>
  <si>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</si>
  <si>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</si>
  <si>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</si>
  <si>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</si>
  <si>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</si>
  <si>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</si>
  <si>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</si>
  <si>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</si>
  <si>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</si>
  <si>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</si>
  <si>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</si>
  <si>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</si>
  <si>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</si>
  <si>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</si>
  <si>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</si>
  <si>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</si>
  <si>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</si>
  <si>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</si>
  <si>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</si>
  <si>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</si>
  <si>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</si>
  <si>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</si>
  <si>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</si>
  <si>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</si>
  <si>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</si>
  <si>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</si>
  <si>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</si>
  <si>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</si>
  <si>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</si>
  <si>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</si>
  <si>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</si>
  <si>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</si>
  <si>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</si>
  <si>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</si>
  <si>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</si>
  <si>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</si>
  <si>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</si>
  <si>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</si>
  <si>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</si>
  <si>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</si>
  <si>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</si>
  <si>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</si>
  <si>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</si>
  <si>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</si>
  <si>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</si>
  <si>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</si>
  <si>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</si>
  <si>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</si>
  <si>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</si>
  <si>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</si>
  <si>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</si>
  <si>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</si>
  <si>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</si>
  <si>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</si>
  <si>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</si>
  <si>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</si>
  <si>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</si>
  <si>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</si>
  <si>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</si>
  <si>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</si>
  <si>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</si>
  <si>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</si>
  <si>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</si>
  <si>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</si>
  <si>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</si>
  <si>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</si>
  <si>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</si>
  <si>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</si>
  <si>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</si>
  <si>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</si>
  <si>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</si>
  <si>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</si>
  <si>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</si>
  <si>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</si>
  <si>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</si>
  <si>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</si>
  <si>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</si>
  <si>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</si>
  <si>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</si>
  <si>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</si>
  <si>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</si>
  <si>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</si>
  <si>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</si>
  <si>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</si>
  <si>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</si>
  <si>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</si>
  <si>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</si>
  <si>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</si>
  <si>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</si>
  <si>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</si>
  <si>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</si>
  <si>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</si>
  <si>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</si>
  <si>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</si>
  <si>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</si>
  <si>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</si>
  <si>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</si>
  <si>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</si>
  <si>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</si>
  <si>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</si>
  <si>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</si>
  <si>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</si>
  <si>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</si>
  <si>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</si>
  <si>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</si>
  <si>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</si>
  <si>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</si>
  <si>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</si>
  <si>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</si>
  <si>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</si>
  <si>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</si>
  <si>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</si>
  <si>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</si>
  <si>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</si>
  <si>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</si>
  <si>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</si>
  <si>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</si>
  <si>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</si>
  <si>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</si>
  <si>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</si>
  <si>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</si>
  <si>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</si>
  <si>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</si>
  <si>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</si>
  <si>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</si>
  <si>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</si>
  <si>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</si>
  <si>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</si>
  <si>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</si>
  <si>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</si>
  <si>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</si>
  <si>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</si>
  <si>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</si>
  <si>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</si>
  <si>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</si>
  <si>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</si>
  <si>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</si>
  <si>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</si>
  <si>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</si>
  <si>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</si>
  <si>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</si>
  <si>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</si>
  <si>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</si>
  <si>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</si>
  <si>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</si>
  <si>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</si>
  <si>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</si>
  <si>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</si>
  <si>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</si>
  <si>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</si>
  <si>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</si>
  <si>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</si>
  <si>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</si>
  <si>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</si>
  <si>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</si>
  <si>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</si>
  <si>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</si>
  <si>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</si>
  <si>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</si>
  <si>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</si>
  <si>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</si>
  <si>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</si>
  <si>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</si>
  <si>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</si>
  <si>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</si>
  <si>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</si>
  <si>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</si>
  <si>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</si>
  <si>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</si>
  <si>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</si>
  <si>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</si>
  <si>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</si>
  <si>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</si>
  <si>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</si>
  <si>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</si>
  <si>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</si>
  <si>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</si>
  <si>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</si>
  <si>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</si>
  <si>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</si>
  <si>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</si>
  <si>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</si>
  <si>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</si>
  <si>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</si>
  <si>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</si>
  <si>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</si>
  <si>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</si>
  <si>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</si>
  <si>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</si>
  <si>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</si>
  <si>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</si>
  <si>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</si>
  <si>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</si>
  <si>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</si>
  <si>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</si>
  <si>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</si>
  <si>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</si>
  <si>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</si>
  <si>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</si>
  <si>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</si>
  <si>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</si>
  <si>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</si>
  <si>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</si>
  <si>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</si>
  <si>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</si>
  <si>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</si>
  <si>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</si>
  <si>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</si>
  <si>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</si>
  <si>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</si>
  <si>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</si>
  <si>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</si>
  <si>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</si>
  <si>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</si>
  <si>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</si>
  <si>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</si>
  <si>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</si>
  <si>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</si>
  <si>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</si>
  <si>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</si>
  <si>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</si>
  <si>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</si>
  <si>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</si>
  <si>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</si>
  <si>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</si>
  <si>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</si>
  <si>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</si>
  <si>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</si>
  <si>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</si>
  <si>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</si>
  <si>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</si>
  <si>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</si>
  <si>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</si>
  <si>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</si>
  <si>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</si>
  <si>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</si>
  <si>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</si>
  <si>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</si>
  <si>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</si>
  <si>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</si>
  <si>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</si>
  <si>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</si>
  <si>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</si>
  <si>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</si>
  <si>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</si>
  <si>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</si>
  <si>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</si>
  <si>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</si>
  <si>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</si>
  <si>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</si>
  <si>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</si>
  <si>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</si>
  <si>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</si>
  <si>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</si>
  <si>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</si>
  <si>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</si>
  <si>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</si>
  <si>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</si>
  <si>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</si>
  <si>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</si>
  <si>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</si>
  <si>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</si>
  <si>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</si>
  <si>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</si>
  <si>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</si>
  <si>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</si>
  <si>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</si>
  <si>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</si>
  <si>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</si>
  <si>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</si>
  <si>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</si>
  <si>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</si>
  <si>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</si>
  <si>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</si>
  <si>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</si>
  <si>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</si>
  <si>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</si>
  <si>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</si>
  <si>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</si>
  <si>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</si>
  <si>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</si>
  <si>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</si>
  <si>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</si>
  <si>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</si>
  <si>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</si>
  <si>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</si>
  <si>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</si>
  <si>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</si>
  <si>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</si>
  <si>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</si>
  <si>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</si>
  <si>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</si>
  <si>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</si>
  <si>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</si>
  <si>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</si>
  <si>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</si>
  <si>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</si>
  <si>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</si>
  <si>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</si>
  <si>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</si>
  <si>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</si>
  <si>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</si>
  <si>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</si>
  <si>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</si>
  <si>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</si>
  <si>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</si>
  <si>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</si>
  <si>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</si>
  <si>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</si>
  <si>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</si>
  <si>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</si>
  <si>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</si>
  <si>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</si>
  <si>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</si>
  <si>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</si>
  <si>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</si>
  <si>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</si>
  <si>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</si>
  <si>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</si>
  <si>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</si>
  <si>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</si>
  <si>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</si>
  <si>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</si>
  <si>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</si>
  <si>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</si>
  <si>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</si>
  <si>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</si>
  <si>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</si>
  <si>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</si>
  <si>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</si>
  <si>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</si>
  <si>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</si>
  <si>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</si>
  <si>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</si>
  <si>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</si>
  <si>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</si>
  <si>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</si>
  <si>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</si>
  <si>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</si>
  <si>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</si>
  <si>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</si>
  <si>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</si>
  <si>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</si>
  <si>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</si>
  <si>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</si>
  <si>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</si>
  <si>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</si>
  <si>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</si>
  <si>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</si>
  <si>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</si>
  <si>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</si>
  <si>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</si>
  <si>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</si>
  <si>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</si>
  <si>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</si>
  <si>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</si>
  <si>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</si>
  <si>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</si>
  <si>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</si>
  <si>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</si>
  <si>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</si>
  <si>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</si>
  <si>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</si>
  <si>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</si>
  <si>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</si>
  <si>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</si>
  <si>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</si>
  <si>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</si>
  <si>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</si>
  <si>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</si>
  <si>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</si>
  <si>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</si>
  <si>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</si>
  <si>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</si>
  <si>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</si>
  <si>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</si>
  <si>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</si>
  <si>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</si>
  <si>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</si>
  <si>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</si>
  <si>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</si>
  <si>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</si>
  <si>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</si>
  <si>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</si>
  <si>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</si>
  <si>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</si>
  <si>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</si>
  <si>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</si>
  <si>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</si>
  <si>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</si>
  <si>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</si>
  <si>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</si>
  <si>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</si>
  <si>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</si>
  <si>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</si>
  <si>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</si>
  <si>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</si>
  <si>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</si>
  <si>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</si>
  <si>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</si>
  <si>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</si>
  <si>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</si>
  <si>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</si>
  <si>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</si>
  <si>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</si>
  <si>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</si>
  <si>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</si>
  <si>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</si>
  <si>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</si>
  <si>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</si>
  <si>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</si>
  <si>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</si>
  <si>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</si>
  <si>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</si>
  <si>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</si>
  <si>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</si>
  <si>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</si>
  <si>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</si>
  <si>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</si>
  <si>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</si>
  <si>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</si>
  <si>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</si>
  <si>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</si>
  <si>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</si>
  <si>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</si>
  <si>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</si>
  <si>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</si>
  <si>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</si>
  <si>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</si>
  <si>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</si>
  <si>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</si>
  <si>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</si>
  <si>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</si>
  <si>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</si>
  <si>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</si>
  <si>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</si>
  <si>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</si>
  <si>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</si>
  <si>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</si>
  <si>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</si>
  <si>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</si>
  <si>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</si>
  <si>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</si>
  <si>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</si>
  <si>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</si>
  <si>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</si>
  <si>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</si>
  <si>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</si>
  <si>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</si>
  <si>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</si>
  <si>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</si>
  <si>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</si>
  <si>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</si>
  <si>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</si>
  <si>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</si>
  <si>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</si>
  <si>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</si>
  <si>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</si>
  <si>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</si>
  <si>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</si>
  <si>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</si>
  <si>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</si>
  <si>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</si>
  <si>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</si>
  <si>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</si>
  <si>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</si>
  <si>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</si>
  <si>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</si>
  <si>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</si>
  <si>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</si>
  <si>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</si>
  <si>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</si>
  <si>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</si>
  <si>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</si>
  <si>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</si>
  <si>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</si>
  <si>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</si>
  <si>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</si>
  <si>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</si>
  <si>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</si>
  <si>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</si>
  <si>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</si>
  <si>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</si>
  <si>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</si>
  <si>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</si>
  <si>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</si>
  <si>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</si>
  <si>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</si>
  <si>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</si>
  <si>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</si>
  <si>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</si>
  <si>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</si>
  <si>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</si>
  <si>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</si>
  <si>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</si>
  <si>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</si>
  <si>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</si>
  <si>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</si>
  <si>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</si>
  <si>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</si>
  <si>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</si>
  <si>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</si>
  <si>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</si>
  <si>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</si>
  <si>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</si>
  <si>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</si>
  <si>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</si>
  <si>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</si>
  <si>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</si>
  <si>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</si>
  <si>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</si>
  <si>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</si>
  <si>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</si>
  <si>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</si>
  <si>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</si>
  <si>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</si>
  <si>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</si>
  <si>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</si>
  <si>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</si>
  <si>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</si>
  <si>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</si>
  <si>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</si>
  <si>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</si>
  <si>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</si>
  <si>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</si>
  <si>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</si>
  <si>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</si>
  <si>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</si>
  <si>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</si>
  <si>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</si>
  <si>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</si>
  <si>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</si>
  <si>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</si>
  <si>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</si>
  <si>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</si>
  <si>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</si>
  <si>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</si>
  <si>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</si>
  <si>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</si>
  <si>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</si>
  <si>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</si>
  <si>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</si>
  <si>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</si>
  <si>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</si>
  <si>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</si>
  <si>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</si>
  <si>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</si>
  <si>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</si>
  <si>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</si>
  <si>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</si>
  <si>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</si>
  <si>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</si>
  <si>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</si>
  <si>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</si>
  <si>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</si>
  <si>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</si>
  <si>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</si>
  <si>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</si>
  <si>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</si>
  <si>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</si>
  <si>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</si>
  <si>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</si>
  <si>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</si>
  <si>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</si>
  <si>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</si>
  <si>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</si>
  <si>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</si>
  <si>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</si>
  <si>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</si>
  <si>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</si>
  <si>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</si>
  <si>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</si>
  <si>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</si>
  <si>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</si>
  <si>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</si>
  <si>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</si>
  <si>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</si>
  <si>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</si>
  <si>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</si>
  <si>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</si>
  <si>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</si>
  <si>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</si>
  <si>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</si>
  <si>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</si>
  <si>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</si>
  <si>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</si>
  <si>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</si>
  <si>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</si>
  <si>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</si>
  <si>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</si>
  <si>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</si>
  <si>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</si>
  <si>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</si>
  <si>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</si>
  <si>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</si>
  <si>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</si>
  <si>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</si>
  <si>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</si>
  <si>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</si>
  <si>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</si>
  <si>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</si>
  <si>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</si>
  <si>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</si>
  <si>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</si>
  <si>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</si>
  <si>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</si>
  <si>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</si>
  <si>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</si>
  <si>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</si>
  <si>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</si>
  <si>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</si>
  <si>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</si>
  <si>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</si>
  <si>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</si>
  <si>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</si>
  <si>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</si>
  <si>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</si>
  <si>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</si>
  <si>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</si>
  <si>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</si>
  <si>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</si>
  <si>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</si>
  <si>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</si>
  <si>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</si>
  <si>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</si>
  <si>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</si>
  <si>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</si>
  <si>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</si>
  <si>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</si>
  <si>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</si>
  <si>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</si>
  <si>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</si>
  <si>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</si>
  <si>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</si>
  <si>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</si>
  <si>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</si>
  <si>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</si>
  <si>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</si>
  <si>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</si>
  <si>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</si>
  <si>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</si>
  <si>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</si>
  <si>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</si>
  <si>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</si>
  <si>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</si>
  <si>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</si>
  <si>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</si>
  <si>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</si>
  <si>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</si>
  <si>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</si>
  <si>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</si>
  <si>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</si>
  <si>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</si>
  <si>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</si>
  <si>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</si>
  <si>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</si>
  <si>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</si>
  <si>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</si>
  <si>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</si>
  <si>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</si>
  <si>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</si>
  <si>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</si>
  <si>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</si>
  <si>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</si>
  <si>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</si>
  <si>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</si>
  <si>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</si>
  <si>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</si>
  <si>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</si>
  <si>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</si>
  <si>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</si>
  <si>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</si>
  <si>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</si>
  <si>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</si>
  <si>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</si>
  <si>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</si>
  <si>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</si>
  <si>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</si>
  <si>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</si>
  <si>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</si>
  <si>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</si>
  <si>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</si>
  <si>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</si>
  <si>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</si>
  <si>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</si>
  <si>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</si>
  <si>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</si>
  <si>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</si>
  <si>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</si>
  <si>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</si>
  <si>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</si>
  <si>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</si>
  <si>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</si>
  <si>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</si>
  <si>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</si>
  <si>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</si>
  <si>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</si>
  <si>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</si>
  <si>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</si>
  <si>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</si>
  <si>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</si>
  <si>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</si>
  <si>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</si>
  <si>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</si>
  <si>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</si>
  <si>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</si>
  <si>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</si>
  <si>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</si>
  <si>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</si>
  <si>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</si>
  <si>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</si>
  <si>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</si>
  <si>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</si>
  <si>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</si>
  <si>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</si>
  <si>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</si>
  <si>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</si>
  <si>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</si>
  <si>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</si>
  <si>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</si>
  <si>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</si>
  <si>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</si>
  <si>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</si>
  <si>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</si>
  <si>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</si>
  <si>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</si>
  <si>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</si>
  <si>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</si>
  <si>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</si>
  <si>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</si>
  <si>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</si>
  <si>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</si>
  <si>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</si>
  <si>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</si>
  <si>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</si>
  <si>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</si>
  <si>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</si>
  <si>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</si>
  <si>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</si>
  <si>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</si>
  <si>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</si>
  <si>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</si>
  <si>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</si>
  <si>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</si>
  <si>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</si>
  <si>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</si>
  <si>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</si>
  <si>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</si>
  <si>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</si>
  <si>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</si>
  <si>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</si>
  <si>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</si>
  <si>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</si>
  <si>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</si>
  <si>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</si>
  <si>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</si>
  <si>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</si>
  <si>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</si>
  <si>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</si>
  <si>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</si>
  <si>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</si>
  <si>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</si>
  <si>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</si>
  <si>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</si>
  <si>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</si>
  <si>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</si>
  <si>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</si>
  <si>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</si>
  <si>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</si>
  <si>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</si>
  <si>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</si>
  <si>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</si>
  <si>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</si>
  <si>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</si>
  <si>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</si>
  <si>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</si>
  <si>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</si>
  <si>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</si>
  <si>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</si>
  <si>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</si>
  <si>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</si>
  <si>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</si>
  <si>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</si>
  <si>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</si>
  <si>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</si>
  <si>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</si>
  <si>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</si>
  <si>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</si>
  <si>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</si>
  <si>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</si>
  <si>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</si>
  <si>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</si>
  <si>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</si>
  <si>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</si>
  <si>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</si>
  <si>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</si>
  <si>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</si>
  <si>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</si>
  <si>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</si>
  <si>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</si>
  <si>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</si>
  <si>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</si>
  <si>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</si>
  <si>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</si>
  <si>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</si>
  <si>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</si>
  <si>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</si>
  <si>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</si>
  <si>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</si>
  <si>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</si>
  <si>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</si>
  <si>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</si>
  <si>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</si>
  <si>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</si>
  <si>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</si>
  <si>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</si>
  <si>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</si>
  <si>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</si>
  <si>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</si>
  <si>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</si>
  <si>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</si>
  <si>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</si>
  <si>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</si>
  <si>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</si>
  <si>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</si>
  <si>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</si>
  <si>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</si>
  <si>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</si>
  <si>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</si>
  <si>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</si>
  <si>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</si>
  <si>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</si>
  <si>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</si>
  <si>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</si>
  <si>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</si>
  <si>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</si>
  <si>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</si>
  <si>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</si>
  <si>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</si>
  <si>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</si>
  <si>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</si>
  <si>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</si>
  <si>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</si>
  <si>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</si>
  <si>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</si>
  <si>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</si>
  <si>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</si>
  <si>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</si>
  <si>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</si>
  <si>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</si>
  <si>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</si>
  <si>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</si>
  <si>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</si>
  <si>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</si>
  <si>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</si>
  <si>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</si>
  <si>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</si>
  <si>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</si>
  <si>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</si>
  <si>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</si>
  <si>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</si>
  <si>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</si>
  <si>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</si>
  <si>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</si>
  <si>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</si>
  <si>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</si>
  <si>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</si>
  <si>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</si>
  <si>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</si>
  <si>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</si>
  <si>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</si>
  <si>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</si>
  <si>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</si>
  <si>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</si>
  <si>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</si>
  <si>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</si>
  <si>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</si>
  <si>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</si>
  <si>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</si>
  <si>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</si>
  <si>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</si>
  <si>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</si>
  <si>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</si>
  <si>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</si>
  <si>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</si>
  <si>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</si>
  <si>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</si>
  <si>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</si>
  <si>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</si>
  <si>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</si>
  <si>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</si>
  <si>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</si>
  <si>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</si>
  <si>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</si>
  <si>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</si>
  <si>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</si>
  <si>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</si>
  <si>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</si>
  <si>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</si>
  <si>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</si>
  <si>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</si>
  <si>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</si>
  <si>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</si>
  <si>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</si>
  <si>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</si>
  <si>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</si>
  <si>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</si>
  <si>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</si>
  <si>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</si>
  <si>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</si>
  <si>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</si>
  <si>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</si>
  <si>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</si>
  <si>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</si>
  <si>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</si>
  <si>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</si>
  <si>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</si>
  <si>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</si>
  <si>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</si>
  <si>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</si>
  <si>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</si>
  <si>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</si>
  <si>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</si>
  <si>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</si>
  <si>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</si>
  <si>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</si>
  <si>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</si>
  <si>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</si>
  <si>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</si>
  <si>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</si>
  <si>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</si>
  <si>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</si>
  <si>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</si>
  <si>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</si>
  <si>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</si>
  <si>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</si>
  <si>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</si>
  <si>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</si>
  <si>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</si>
  <si>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</si>
  <si>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</si>
  <si>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</si>
  <si>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</si>
  <si>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</si>
  <si>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</si>
  <si>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</si>
  <si>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</si>
  <si>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</si>
  <si>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</si>
  <si>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</si>
  <si>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</si>
  <si>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</si>
  <si>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</si>
  <si>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</si>
  <si>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</si>
  <si>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</si>
  <si>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</si>
  <si>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</si>
  <si>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</si>
  <si>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</si>
  <si>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</si>
  <si>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</si>
  <si>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</si>
  <si>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</si>
  <si>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</si>
  <si>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</si>
  <si>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</si>
  <si>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</si>
  <si>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</si>
  <si>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</si>
  <si>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</si>
  <si>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</si>
  <si>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</si>
  <si>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</si>
  <si>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</si>
  <si>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</si>
  <si>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</si>
  <si>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</si>
  <si>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</si>
  <si>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</si>
  <si>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</si>
  <si>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</si>
  <si>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</si>
  <si>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</si>
  <si>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</si>
  <si>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</si>
  <si>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</si>
  <si>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</si>
  <si>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</si>
  <si>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</si>
  <si>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</si>
  <si>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</si>
  <si>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</si>
  <si>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</si>
  <si>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</si>
  <si>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</si>
  <si>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</si>
  <si>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</si>
  <si>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</si>
  <si>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</si>
  <si>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</si>
  <si>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</si>
  <si>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</si>
  <si>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</si>
  <si>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</si>
  <si>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</si>
  <si>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</si>
  <si>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</si>
  <si>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</si>
  <si>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</si>
  <si>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</si>
  <si>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</si>
  <si>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</si>
  <si>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</si>
  <si>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</si>
  <si>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</si>
  <si>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</si>
  <si>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</si>
  <si>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</si>
  <si>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</si>
  <si>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</si>
  <si>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</si>
  <si>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</si>
  <si>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</si>
  <si>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</si>
  <si>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</si>
  <si>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</si>
  <si>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</si>
  <si>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</si>
  <si>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</si>
  <si>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</si>
  <si>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</si>
  <si>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</si>
  <si>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</si>
  <si>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</si>
  <si>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</si>
  <si>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</si>
  <si>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</si>
  <si>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</si>
  <si>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</si>
  <si>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</si>
  <si>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</si>
  <si>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</si>
  <si>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</si>
  <si>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</si>
  <si>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</si>
  <si>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</si>
  <si>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</si>
  <si>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</si>
  <si>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</si>
  <si>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</si>
  <si>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</si>
  <si>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</si>
  <si>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</si>
  <si>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</si>
  <si>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</si>
  <si>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</si>
  <si>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</si>
  <si>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</si>
  <si>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</si>
  <si>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</si>
  <si>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</si>
  <si>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</si>
  <si>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</si>
  <si>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</si>
  <si>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</si>
  <si>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</si>
  <si>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</si>
  <si>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</si>
  <si>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</si>
  <si>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</si>
  <si>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</si>
  <si>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</si>
  <si>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</si>
  <si>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</si>
  <si>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</si>
  <si>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</si>
  <si>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</si>
  <si>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</si>
  <si>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</si>
  <si>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</si>
  <si>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</si>
  <si>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</si>
  <si>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</si>
  <si>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</si>
  <si>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</si>
  <si>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</si>
  <si>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</si>
  <si>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</si>
  <si>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</si>
  <si>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</si>
  <si>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</si>
  <si>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</si>
  <si>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</si>
  <si>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</si>
  <si>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</si>
  <si>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</si>
  <si>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</si>
  <si>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</si>
  <si>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</si>
  <si>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</si>
  <si>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</si>
  <si>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</si>
  <si>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</si>
  <si>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</si>
  <si>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</si>
  <si>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</si>
  <si>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</si>
  <si>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</si>
  <si>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</si>
  <si>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</si>
  <si>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</si>
  <si>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</si>
  <si>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</si>
  <si>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</si>
  <si>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</si>
  <si>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</si>
  <si>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</si>
  <si>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</si>
  <si>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</si>
  <si>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</si>
  <si>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</si>
  <si>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</si>
  <si>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</si>
  <si>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</si>
  <si>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</si>
  <si>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</si>
  <si>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</si>
  <si>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</si>
  <si>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</si>
  <si>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</si>
  <si>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</si>
  <si>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</si>
  <si>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</si>
  <si>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</si>
  <si>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</si>
  <si>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</si>
  <si>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</si>
  <si>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</si>
  <si>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</si>
  <si>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</si>
  <si>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</si>
  <si>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</si>
  <si>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</si>
  <si>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</si>
  <si>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</si>
  <si>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</si>
  <si>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</si>
  <si>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</si>
  <si>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</si>
  <si>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</si>
  <si>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</si>
  <si>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</si>
  <si>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</si>
  <si>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</si>
  <si>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</si>
  <si>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</si>
  <si>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</si>
  <si>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</si>
  <si>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</si>
  <si>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</si>
  <si>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</si>
  <si>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</si>
  <si>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</si>
  <si>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</si>
  <si>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</si>
  <si>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</si>
  <si>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</si>
  <si>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</si>
  <si>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</si>
  <si>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</si>
  <si>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</si>
  <si>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</si>
  <si>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</si>
  <si>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</si>
  <si>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</si>
  <si>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</si>
  <si>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</si>
  <si>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</si>
  <si>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</si>
  <si>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</si>
  <si>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</si>
  <si>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</si>
  <si>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</si>
  <si>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</si>
  <si>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</si>
  <si>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</si>
  <si>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</si>
  <si>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</si>
  <si>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</si>
  <si>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</si>
  <si>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</si>
  <si>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</si>
  <si>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</si>
  <si>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</si>
  <si>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</si>
  <si>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</si>
  <si>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</si>
  <si>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</si>
  <si>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</si>
  <si>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</si>
  <si>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</si>
  <si>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</si>
  <si>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</si>
  <si>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</si>
  <si>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</si>
  <si>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</si>
  <si>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</si>
  <si>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</si>
  <si>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</si>
  <si>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</si>
  <si>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</si>
  <si>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</si>
  <si>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</si>
  <si>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</si>
  <si>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</si>
  <si>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</si>
  <si>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</si>
  <si>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</si>
  <si>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</si>
  <si>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</si>
  <si>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</si>
  <si>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</si>
  <si>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</si>
  <si>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</si>
  <si>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</si>
  <si>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</si>
  <si>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</si>
  <si>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</si>
  <si>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</si>
  <si>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</si>
  <si>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</si>
  <si>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</si>
  <si>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</si>
  <si>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</si>
  <si>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</si>
  <si>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</si>
  <si>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</si>
  <si>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</si>
  <si>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</si>
  <si>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</si>
  <si>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</si>
  <si>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</si>
  <si>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</si>
  <si>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</si>
  <si>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</si>
  <si>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</si>
  <si>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</si>
  <si>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</si>
  <si>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</si>
  <si>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</si>
  <si>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</si>
  <si>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</si>
  <si>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</si>
  <si>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</si>
  <si>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</si>
  <si>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</si>
  <si>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</si>
  <si>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</si>
  <si>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</si>
  <si>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</si>
  <si>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</si>
  <si>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</si>
  <si>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</si>
  <si>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</si>
  <si>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</si>
  <si>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</si>
  <si>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</si>
  <si>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</si>
  <si>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</si>
  <si>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</si>
  <si>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</si>
  <si>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</si>
  <si>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</si>
  <si>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</si>
  <si>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</si>
  <si>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</si>
  <si>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</si>
  <si>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</si>
  <si>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</si>
  <si>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</si>
  <si>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</si>
  <si>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</si>
  <si>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</si>
  <si>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</si>
  <si>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</si>
  <si>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</si>
  <si>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</si>
  <si>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</si>
  <si>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</si>
  <si>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</si>
  <si>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</si>
  <si>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</si>
  <si>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</si>
  <si>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</si>
  <si>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</si>
  <si>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</si>
  <si>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</si>
  <si>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</si>
  <si>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</si>
  <si>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</si>
  <si>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</si>
  <si>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</si>
  <si>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</si>
  <si>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</si>
  <si>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</si>
  <si>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</si>
  <si>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</si>
  <si>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</si>
  <si>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</si>
  <si>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</si>
  <si>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</si>
  <si>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</si>
  <si>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</si>
  <si>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</si>
  <si>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</si>
  <si>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</si>
  <si>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</si>
  <si>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</si>
  <si>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</si>
  <si>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</si>
  <si>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</si>
  <si>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</si>
  <si>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</si>
  <si>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</si>
  <si>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</si>
  <si>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</si>
  <si>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</si>
  <si>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</si>
  <si>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</si>
  <si>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</si>
  <si>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</si>
  <si>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</si>
  <si>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</si>
  <si>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</si>
  <si>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</si>
  <si>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</si>
  <si>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</si>
  <si>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</si>
  <si>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</si>
  <si>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</si>
  <si>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</si>
  <si>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</si>
  <si>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</si>
  <si>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</si>
  <si>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</si>
  <si>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</si>
  <si>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</si>
  <si>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</si>
  <si>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</si>
  <si>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</si>
  <si>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</si>
  <si>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</si>
  <si>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</si>
  <si>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</si>
  <si>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</si>
  <si>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</si>
  <si>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</si>
  <si>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</si>
  <si>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</si>
  <si>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</si>
  <si>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</si>
  <si>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</si>
  <si>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</si>
  <si>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</si>
  <si>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</si>
  <si>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</si>
  <si>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</si>
  <si>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</si>
  <si>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</si>
  <si>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</si>
  <si>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</si>
  <si>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</si>
  <si>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</si>
  <si>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</si>
  <si>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</si>
  <si>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</si>
  <si>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</si>
  <si>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</si>
  <si>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</si>
  <si>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</si>
  <si>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</si>
  <si>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</si>
  <si>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</si>
  <si>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</si>
  <si>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</si>
  <si>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</si>
  <si>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</si>
  <si>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</si>
  <si>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</si>
  <si>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</si>
  <si>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</si>
  <si>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</si>
  <si>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</si>
  <si>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</si>
  <si>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</si>
  <si>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</si>
  <si>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</si>
  <si>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</si>
  <si>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</si>
  <si>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</si>
  <si>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</si>
  <si>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</si>
  <si>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</si>
  <si>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</si>
  <si>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</si>
  <si>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</si>
  <si>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</si>
  <si>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</si>
  <si>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</si>
  <si>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</si>
  <si>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</si>
  <si>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</si>
  <si>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</si>
  <si>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</si>
  <si>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</si>
  <si>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</si>
  <si>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</si>
  <si>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</si>
  <si>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</si>
  <si>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</si>
  <si>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</si>
  <si>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</si>
  <si>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</si>
  <si>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</si>
  <si>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</si>
  <si>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</si>
  <si>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</si>
  <si>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</si>
  <si>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</si>
  <si>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</si>
  <si>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</si>
  <si>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</si>
  <si>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</si>
  <si>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</si>
  <si>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</si>
  <si>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</si>
  <si>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</si>
  <si>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</si>
  <si>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</si>
  <si>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</si>
  <si>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</si>
  <si>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</si>
  <si>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</si>
  <si>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</si>
  <si>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</si>
  <si>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</si>
  <si>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</si>
  <si>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</si>
  <si>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</si>
  <si>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</si>
  <si>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</si>
  <si>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</si>
  <si>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</si>
  <si>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</si>
  <si>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</si>
  <si>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</si>
  <si>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</si>
  <si>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</si>
  <si>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</si>
  <si>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</si>
  <si>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</si>
  <si>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</si>
  <si>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</si>
  <si>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</si>
  <si>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</si>
  <si>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</si>
  <si>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</si>
  <si>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</si>
  <si>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</si>
  <si>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</si>
  <si>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</si>
  <si>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</si>
  <si>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</si>
  <si>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</si>
  <si>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</si>
  <si>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</si>
  <si>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</si>
  <si>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</si>
  <si>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</si>
  <si>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</si>
  <si>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</si>
  <si>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</si>
  <si>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</si>
  <si>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</si>
  <si>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</si>
  <si>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</si>
  <si>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</si>
  <si>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</si>
  <si>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</si>
  <si>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</si>
  <si>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</si>
  <si>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</si>
  <si>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</si>
  <si>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</si>
  <si>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</si>
  <si>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</si>
  <si>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</si>
  <si>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</si>
  <si>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</si>
  <si>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</si>
  <si>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</si>
  <si>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</si>
  <si>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</si>
  <si>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</si>
  <si>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</si>
  <si>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</si>
  <si>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</si>
  <si>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</si>
  <si>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</si>
  <si>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</si>
  <si>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</si>
  <si>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</si>
  <si>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</si>
  <si>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</si>
  <si>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</si>
  <si>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</si>
  <si>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</si>
  <si>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</si>
  <si>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</si>
  <si>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</si>
  <si>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</si>
  <si>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</si>
  <si>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</si>
  <si>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</si>
  <si>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</si>
  <si>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</si>
  <si>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</si>
  <si>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</si>
  <si>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</si>
  <si>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</si>
  <si>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</si>
  <si>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</si>
  <si>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</si>
  <si>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</si>
  <si>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</si>
  <si>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</si>
  <si>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</si>
  <si>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</si>
  <si>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</si>
  <si>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</si>
  <si>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</si>
  <si>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</si>
  <si>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</si>
  <si>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</si>
  <si>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</si>
  <si>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</si>
  <si>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</si>
  <si>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</si>
  <si>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</si>
  <si>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</si>
  <si>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</si>
  <si>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</si>
  <si>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</si>
  <si>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</si>
  <si>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</si>
  <si>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</si>
  <si>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</si>
  <si>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</si>
  <si>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</si>
  <si>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</si>
  <si>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</si>
  <si>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</si>
  <si>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</si>
  <si>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</si>
  <si>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</si>
  <si>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</si>
  <si>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</si>
  <si>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</si>
  <si>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</si>
  <si>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</si>
  <si>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</si>
  <si>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</si>
  <si>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</si>
  <si>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</si>
  <si>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</si>
  <si>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</si>
  <si>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</si>
  <si>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</si>
  <si>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</si>
  <si>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</si>
  <si>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</si>
  <si>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</si>
  <si>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</si>
  <si>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</si>
  <si>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</si>
  <si>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</si>
  <si>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</si>
  <si>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</si>
  <si>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</si>
  <si>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</si>
  <si>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</si>
  <si>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</si>
  <si>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</si>
  <si>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</si>
  <si>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</si>
  <si>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</si>
  <si>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</si>
  <si>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</si>
  <si>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</si>
  <si>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</si>
  <si>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</si>
  <si>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</si>
  <si>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</si>
  <si>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</si>
  <si>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</si>
  <si>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</si>
  <si>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</si>
  <si>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</si>
  <si>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</si>
  <si>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</si>
  <si>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</si>
  <si>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</si>
  <si>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</si>
  <si>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</si>
  <si>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</si>
  <si>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</si>
  <si>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</si>
  <si>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</si>
  <si>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</si>
  <si>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</si>
  <si>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</si>
  <si>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</si>
  <si>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</si>
  <si>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</si>
  <si>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</si>
  <si>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</si>
  <si>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</si>
  <si>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</si>
  <si>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</si>
  <si>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</si>
  <si>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</si>
  <si>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</si>
  <si>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</si>
  <si>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</si>
  <si>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</si>
  <si>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</si>
  <si>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</si>
  <si>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</si>
  <si>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</si>
  <si>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</si>
  <si>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</si>
  <si>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</si>
  <si>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</si>
  <si>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</si>
  <si>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</si>
  <si>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</si>
  <si>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</si>
  <si>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</si>
  <si>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</si>
  <si>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</si>
  <si>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</si>
  <si>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</si>
  <si>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</si>
  <si>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</si>
  <si>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</si>
  <si>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</si>
  <si>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</si>
  <si>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</si>
  <si>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</si>
  <si>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</si>
  <si>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</si>
  <si>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</si>
  <si>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</si>
  <si>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</si>
  <si>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</si>
  <si>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</si>
  <si>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</si>
  <si>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</si>
  <si>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</si>
  <si>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</si>
  <si>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</si>
  <si>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</si>
  <si>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</si>
  <si>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</si>
  <si>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</si>
  <si>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</si>
  <si>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</si>
  <si>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</si>
  <si>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</si>
  <si>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</si>
  <si>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</si>
  <si>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</si>
  <si>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</si>
  <si>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</si>
  <si>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</si>
  <si>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</si>
  <si>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</si>
  <si>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</si>
  <si>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</si>
  <si>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</si>
  <si>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</si>
  <si>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</si>
  <si>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</si>
  <si>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</si>
  <si>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</si>
  <si>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</si>
  <si>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</si>
  <si>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</si>
  <si>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</si>
  <si>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</si>
  <si>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</si>
  <si>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</si>
  <si>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</si>
  <si>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</si>
  <si>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</si>
  <si>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</si>
  <si>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</si>
  <si>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</si>
  <si>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</si>
  <si>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</si>
  <si>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</si>
  <si>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</si>
  <si>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</si>
  <si>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</si>
  <si>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</si>
  <si>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</si>
  <si>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</si>
  <si>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</si>
  <si>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</si>
  <si>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</si>
  <si>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</si>
  <si>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</si>
  <si>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</si>
  <si>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</si>
  <si>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</si>
  <si>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</si>
  <si>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</si>
  <si>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</si>
  <si>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</si>
  <si>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</si>
  <si>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</si>
  <si>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</si>
  <si>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</si>
  <si>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</si>
  <si>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</si>
  <si>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</si>
  <si>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</si>
  <si>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</si>
  <si>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</si>
  <si>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</si>
  <si>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</si>
  <si>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</si>
  <si>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</si>
  <si>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</si>
  <si>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</si>
  <si>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</si>
  <si>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</si>
  <si>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</si>
  <si>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</si>
  <si>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</si>
  <si>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</si>
  <si>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</si>
  <si>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</si>
  <si>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</si>
  <si>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</si>
  <si>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</si>
  <si>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</si>
  <si>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</si>
  <si>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</si>
  <si>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</si>
  <si>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</si>
  <si>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</si>
  <si>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</si>
  <si>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</si>
  <si>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</si>
  <si>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</si>
  <si>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</si>
  <si>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</si>
  <si>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</si>
  <si>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</si>
  <si>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</si>
  <si>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</si>
  <si>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</si>
  <si>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</si>
  <si>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</si>
  <si>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</si>
  <si>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</si>
  <si>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</si>
  <si>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</si>
  <si>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</si>
  <si>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</si>
  <si>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</si>
  <si>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</si>
  <si>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</si>
  <si>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</si>
  <si>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</si>
  <si>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</si>
  <si>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</si>
  <si>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</si>
  <si>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</si>
  <si>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</si>
  <si>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</si>
  <si>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</si>
  <si>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</si>
  <si>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</si>
  <si>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</si>
  <si>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</si>
  <si>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</si>
  <si>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</si>
  <si>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</si>
  <si>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</si>
  <si>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</si>
  <si>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</si>
  <si>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</si>
  <si>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</si>
  <si>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</si>
  <si>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</si>
  <si>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</si>
  <si>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</si>
  <si>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</si>
  <si>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</si>
  <si>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</si>
  <si>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</si>
  <si>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</si>
  <si>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</si>
  <si>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</si>
  <si>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</si>
  <si>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</si>
  <si>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</si>
  <si>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</si>
  <si>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</si>
  <si>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</si>
  <si>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</si>
  <si>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</si>
  <si>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</si>
  <si>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</si>
  <si>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</si>
  <si>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</si>
  <si>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</si>
  <si>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</si>
  <si>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</si>
  <si>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</si>
  <si>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</si>
  <si>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</si>
  <si>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</si>
  <si>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</si>
  <si>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</si>
  <si>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</si>
  <si>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</si>
  <si>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</si>
  <si>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</si>
  <si>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</si>
  <si>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</si>
  <si>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</si>
  <si>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</si>
  <si>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</si>
  <si>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</si>
  <si>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</si>
  <si>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</si>
  <si>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</si>
  <si>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</si>
  <si>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</si>
  <si>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</si>
  <si>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</si>
  <si>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</si>
  <si>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</si>
  <si>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</si>
  <si>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</si>
  <si>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</si>
  <si>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</si>
  <si>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</si>
  <si>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</si>
  <si>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</si>
  <si>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</si>
  <si>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</si>
  <si>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</si>
  <si>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</si>
  <si>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</si>
  <si>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</si>
  <si>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</si>
  <si>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</si>
  <si>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</si>
  <si>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</si>
  <si>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</si>
  <si>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</si>
  <si>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</si>
  <si>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</si>
  <si>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</si>
  <si>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</si>
  <si>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</si>
  <si>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</si>
  <si>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</si>
  <si>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</si>
  <si>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</si>
  <si>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</si>
  <si>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</si>
  <si>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</si>
  <si>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</si>
  <si>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</si>
  <si>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</si>
  <si>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</si>
  <si>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</si>
  <si>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</si>
  <si>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</si>
  <si>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</si>
  <si>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</si>
  <si>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</si>
  <si>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</si>
  <si>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</si>
  <si>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</si>
  <si>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</si>
  <si>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</si>
  <si>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</si>
  <si>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</si>
  <si>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</si>
  <si>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</si>
  <si>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</si>
  <si>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</si>
  <si>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</si>
  <si>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</si>
  <si>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</si>
  <si>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</si>
  <si>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</si>
  <si>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</si>
  <si>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</si>
  <si>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</si>
  <si>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</si>
  <si>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</si>
  <si>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</si>
  <si>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</si>
  <si>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</si>
  <si>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</si>
  <si>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</si>
  <si>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</si>
  <si>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</si>
  <si>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</si>
  <si>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</si>
  <si>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</si>
  <si>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</si>
  <si>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</si>
  <si>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</si>
  <si>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</si>
  <si>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</si>
  <si>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</si>
  <si>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</si>
  <si>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</si>
  <si>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</si>
  <si>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</si>
  <si>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</si>
  <si>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</si>
  <si>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</si>
  <si>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</si>
  <si>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</si>
  <si>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</si>
  <si>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</si>
  <si>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</si>
  <si>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</si>
  <si>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</si>
  <si>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</si>
  <si>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</si>
  <si>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</si>
  <si>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</si>
  <si>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</si>
  <si>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</si>
  <si>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</si>
  <si>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</si>
  <si>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</si>
  <si>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</si>
  <si>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</si>
  <si>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</si>
  <si>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</si>
  <si>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</si>
  <si>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</si>
  <si>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</si>
  <si>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</si>
  <si>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</si>
  <si>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</si>
  <si>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</si>
  <si>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</si>
  <si>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</si>
  <si>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</si>
  <si>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</si>
  <si>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</si>
  <si>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</si>
  <si>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</si>
  <si>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</si>
  <si>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</si>
  <si>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</si>
  <si>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</si>
  <si>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</si>
  <si>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</si>
  <si>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</si>
  <si>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</si>
  <si>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</si>
  <si>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</si>
  <si>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</si>
  <si>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</si>
  <si>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</si>
  <si>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</si>
  <si>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</si>
  <si>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</si>
  <si>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</si>
  <si>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</si>
  <si>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</si>
  <si>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</si>
  <si>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</si>
  <si>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</si>
  <si>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</si>
  <si>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</si>
  <si>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</si>
  <si>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</si>
  <si>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</si>
  <si>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</si>
  <si>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</si>
  <si>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</si>
  <si>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</si>
  <si>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</si>
  <si>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</si>
  <si>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</si>
  <si>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</si>
  <si>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</si>
  <si>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</si>
  <si>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</si>
  <si>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</si>
  <si>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</si>
  <si>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</si>
  <si>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</si>
  <si>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</si>
  <si>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</si>
  <si>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</si>
  <si>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</si>
  <si>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</si>
  <si>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</si>
  <si>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</si>
  <si>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</si>
  <si>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</si>
  <si>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</si>
  <si>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</si>
  <si>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</si>
  <si>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</si>
  <si>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</si>
  <si>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</si>
  <si>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</si>
  <si>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</si>
  <si>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</si>
  <si>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</si>
  <si>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</si>
  <si>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</si>
  <si>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</si>
  <si>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</si>
  <si>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</si>
  <si>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</si>
  <si>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</si>
  <si>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</si>
  <si>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</si>
  <si>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</si>
  <si>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</si>
  <si>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</si>
  <si>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</si>
  <si>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</si>
  <si>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</si>
  <si>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</si>
  <si>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</si>
  <si>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</si>
  <si>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</si>
  <si>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</si>
  <si>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</si>
  <si>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</si>
  <si>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</si>
  <si>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</si>
  <si>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</si>
  <si>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</si>
  <si>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</si>
  <si>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</si>
  <si>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</si>
  <si>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</si>
  <si>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</si>
  <si>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</si>
  <si>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</si>
  <si>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</si>
  <si>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</si>
  <si>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</si>
  <si>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</si>
  <si>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</si>
  <si>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</si>
  <si>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</si>
  <si>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</si>
  <si>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</si>
  <si>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</si>
  <si>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</si>
  <si>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</si>
  <si>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</si>
  <si>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</si>
  <si>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</si>
  <si>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</si>
  <si>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</si>
  <si>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</si>
  <si>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</si>
  <si>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</si>
  <si>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</si>
  <si>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</si>
  <si>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</si>
  <si>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</si>
  <si>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</si>
  <si>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</si>
  <si>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</si>
  <si>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</si>
  <si>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</si>
  <si>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</si>
  <si>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</si>
  <si>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</si>
  <si>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</si>
  <si>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</si>
  <si>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</si>
  <si>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</si>
  <si>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</si>
  <si>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</si>
  <si>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</si>
  <si>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</si>
  <si>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</si>
  <si>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</si>
  <si>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</si>
  <si>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</si>
  <si>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</si>
  <si>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</si>
  <si>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</si>
  <si>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</si>
  <si>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</si>
  <si>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</si>
  <si>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</si>
  <si>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</si>
  <si>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</si>
  <si>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</si>
  <si>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</si>
  <si>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</si>
  <si>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</si>
  <si>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</si>
  <si>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</si>
  <si>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</si>
  <si>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</si>
  <si>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</si>
  <si>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</si>
  <si>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</si>
  <si>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</si>
  <si>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</si>
  <si>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</si>
  <si>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</si>
  <si>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</si>
  <si>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</si>
  <si>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</si>
  <si>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</si>
  <si>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</si>
  <si>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</si>
  <si>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</si>
  <si>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</si>
  <si>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</si>
  <si>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</si>
  <si>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</si>
  <si>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</si>
  <si>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</si>
  <si>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</si>
  <si>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</si>
  <si>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</si>
  <si>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</si>
  <si>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</si>
  <si>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</si>
  <si>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</si>
  <si>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</si>
  <si>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</si>
  <si>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</si>
  <si>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</si>
  <si>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</si>
  <si>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</si>
  <si>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</si>
  <si>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</si>
  <si>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</si>
  <si>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</si>
  <si>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</si>
  <si>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</si>
  <si>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</si>
  <si>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</si>
  <si>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</si>
  <si>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</si>
  <si>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</si>
  <si>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</si>
  <si>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</si>
  <si>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</si>
  <si>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</si>
  <si>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</si>
  <si>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</si>
  <si>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</si>
  <si>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</si>
  <si>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</si>
  <si>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</si>
  <si>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</si>
  <si>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</si>
  <si>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</si>
  <si>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</si>
  <si>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</si>
  <si>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</si>
  <si>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</si>
  <si>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</si>
  <si>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</si>
  <si>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</si>
  <si>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</si>
  <si>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</si>
  <si>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</si>
  <si>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</si>
  <si>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</si>
  <si>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</si>
  <si>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</si>
  <si>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</si>
  <si>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</si>
  <si>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</si>
  <si>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</si>
  <si>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</si>
  <si>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</si>
  <si>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</si>
  <si>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</si>
  <si>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</si>
  <si>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</si>
  <si>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</si>
  <si>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</si>
  <si>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</si>
  <si>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</si>
  <si>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</si>
  <si>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</si>
  <si>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</si>
  <si>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</si>
  <si>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</si>
  <si>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</si>
  <si>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</si>
  <si>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</si>
  <si>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</si>
  <si>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</si>
  <si>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</si>
  <si>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</si>
  <si>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</si>
  <si>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</si>
  <si>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</si>
  <si>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</si>
  <si>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</si>
  <si>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</si>
  <si>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</si>
  <si>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</si>
  <si>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</si>
  <si>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</si>
  <si>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</si>
  <si>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</si>
  <si>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</si>
  <si>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</si>
  <si>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</si>
  <si>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</si>
  <si>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</si>
  <si>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</si>
  <si>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</si>
  <si>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</si>
  <si>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</si>
  <si>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</si>
  <si>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</si>
  <si>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</si>
  <si>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</si>
  <si>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</si>
  <si>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</si>
  <si>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</si>
  <si>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</si>
  <si>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</si>
  <si>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</si>
  <si>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</si>
  <si>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</si>
  <si>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</si>
  <si>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</si>
  <si>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</si>
  <si>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</si>
  <si>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</si>
  <si>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</si>
  <si>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</si>
  <si>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</si>
  <si>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</si>
  <si>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</si>
  <si>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</si>
  <si>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</si>
  <si>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</si>
  <si>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</si>
  <si>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</si>
  <si>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</si>
  <si>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</si>
  <si>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</si>
  <si>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</si>
  <si>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</si>
  <si>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</si>
  <si>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</si>
  <si>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</si>
  <si>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</si>
  <si>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</si>
  <si>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</si>
  <si>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</si>
  <si>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</si>
  <si>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</si>
  <si>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</si>
  <si>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</si>
  <si>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</si>
  <si>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</si>
  <si>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</si>
  <si>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</si>
  <si>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</si>
  <si>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</si>
  <si>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</si>
  <si>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</si>
  <si>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</si>
  <si>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</si>
  <si>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</si>
  <si>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</si>
  <si>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</si>
  <si>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</si>
  <si>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</si>
  <si>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</si>
  <si>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</si>
  <si>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</si>
  <si>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</si>
  <si>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</si>
  <si>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</si>
  <si>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</si>
  <si>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</si>
  <si>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</si>
  <si>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</si>
  <si>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</si>
  <si>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</si>
  <si>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</si>
  <si>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</si>
  <si>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</si>
  <si>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</si>
  <si>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</si>
  <si>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</si>
  <si>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</si>
  <si>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</si>
  <si>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</si>
  <si>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</si>
  <si>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</si>
  <si>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</si>
  <si>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</si>
  <si>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</si>
  <si>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</si>
  <si>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</si>
  <si>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</si>
  <si>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</si>
  <si>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</si>
  <si>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</si>
  <si>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</si>
  <si>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</si>
  <si>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</si>
  <si>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</si>
  <si>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</si>
  <si>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</si>
  <si>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</si>
  <si>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</si>
  <si>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</si>
  <si>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</si>
  <si>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</si>
  <si>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</si>
  <si>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</si>
  <si>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</si>
  <si>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</si>
  <si>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</si>
  <si>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</si>
  <si>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</si>
  <si>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</si>
  <si>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</si>
  <si>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</si>
  <si>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</si>
  <si>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</si>
  <si>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</si>
  <si>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</si>
  <si>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</si>
  <si>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</si>
  <si>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</si>
  <si>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</si>
  <si>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</si>
  <si>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</si>
  <si>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</si>
  <si>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</si>
  <si>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</si>
  <si>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</si>
  <si>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</si>
  <si>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</si>
  <si>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</si>
  <si>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</si>
  <si>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</si>
  <si>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</si>
  <si>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</si>
  <si>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</si>
  <si>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</si>
  <si>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</si>
  <si>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</si>
  <si>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</si>
  <si>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</si>
  <si>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</si>
  <si>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</si>
  <si>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</si>
  <si>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</si>
  <si>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</si>
  <si>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</si>
  <si>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</si>
  <si>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</si>
  <si>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</si>
  <si>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</si>
  <si>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</si>
  <si>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</si>
  <si>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</si>
  <si>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</si>
  <si>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</si>
  <si>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</si>
  <si>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</si>
  <si>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</si>
  <si>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</si>
  <si>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</si>
  <si>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</si>
  <si>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</si>
  <si>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</si>
  <si>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</si>
  <si>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</si>
  <si>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</si>
  <si>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</si>
  <si>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</si>
  <si>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</si>
  <si>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</si>
  <si>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</si>
  <si>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</si>
  <si>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</si>
  <si>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</si>
  <si>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</si>
  <si>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</si>
  <si>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</si>
  <si>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</si>
  <si>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</si>
  <si>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</si>
  <si>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</si>
  <si>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</si>
  <si>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</si>
  <si>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</si>
  <si>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</si>
  <si>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</si>
  <si>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</si>
  <si>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</si>
  <si>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</si>
  <si>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</si>
  <si>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</si>
  <si>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</si>
  <si>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</si>
  <si>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</si>
  <si>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</si>
  <si>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</si>
  <si>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</si>
  <si>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</si>
  <si>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</si>
  <si>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</si>
  <si>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</si>
  <si>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</si>
  <si>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</si>
  <si>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</si>
  <si>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</si>
  <si>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</si>
  <si>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</si>
  <si>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</si>
  <si>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</si>
  <si>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</si>
  <si>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</si>
  <si>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</si>
  <si>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</si>
  <si>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</si>
  <si>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</si>
  <si>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</si>
  <si>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</si>
  <si>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</si>
  <si>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</si>
  <si>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</si>
  <si>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</si>
  <si>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</si>
  <si>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</si>
  <si>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</si>
  <si>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</si>
  <si>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</si>
  <si>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</si>
  <si>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</si>
  <si>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</si>
  <si>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</si>
  <si>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</si>
  <si>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</si>
  <si>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</si>
  <si>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</si>
  <si>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</si>
  <si>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</si>
  <si>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</si>
  <si>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</si>
  <si>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</si>
  <si>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</si>
  <si>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</si>
  <si>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</si>
  <si>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</si>
  <si>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</si>
  <si>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</si>
  <si>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</si>
  <si>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</si>
  <si>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</si>
  <si>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</si>
  <si>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</si>
  <si>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</si>
  <si>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</si>
  <si>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</si>
  <si>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</si>
  <si>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</si>
  <si>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</si>
  <si>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</si>
  <si>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</si>
  <si>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</si>
  <si>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</si>
  <si>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</si>
  <si>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</si>
  <si>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</si>
  <si>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</si>
  <si>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</si>
  <si>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</si>
  <si>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</si>
  <si>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</si>
  <si>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</si>
  <si>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</si>
  <si>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</si>
  <si>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</si>
  <si>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</si>
  <si>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</si>
  <si>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</si>
  <si>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</si>
  <si>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</si>
  <si>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</si>
  <si>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</si>
  <si>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</si>
  <si>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</si>
  <si>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</si>
  <si>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</si>
  <si>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</si>
  <si>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</si>
  <si>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</si>
  <si>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</si>
  <si>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</si>
  <si>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</si>
  <si>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</si>
  <si>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</si>
  <si>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</si>
  <si>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</si>
  <si>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</si>
  <si>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</si>
  <si>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</si>
  <si>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</si>
  <si>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</si>
  <si>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</si>
  <si>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</si>
  <si>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</si>
  <si>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</si>
  <si>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</si>
  <si>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</si>
  <si>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</si>
  <si>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</si>
  <si>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</si>
  <si>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</si>
  <si>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</si>
  <si>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</si>
  <si>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</si>
  <si>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</si>
  <si>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</si>
  <si>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</si>
  <si>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</si>
  <si>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</si>
  <si>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</si>
  <si>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</si>
  <si>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</si>
  <si>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</si>
  <si>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</si>
  <si>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</si>
  <si>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</si>
  <si>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</si>
  <si>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</si>
  <si>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</si>
  <si>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</si>
  <si>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</si>
  <si>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</si>
  <si>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</si>
  <si>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</si>
  <si>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</si>
  <si>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</si>
  <si>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</si>
  <si>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</si>
  <si>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</si>
  <si>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</si>
  <si>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</si>
  <si>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</si>
  <si>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</si>
  <si>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</si>
  <si>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</si>
  <si>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</si>
  <si>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</si>
  <si>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</si>
  <si>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</si>
  <si>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</si>
  <si>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</si>
  <si>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</si>
  <si>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</si>
  <si>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</si>
  <si>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</si>
  <si>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</si>
  <si>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</si>
  <si>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</si>
  <si>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</si>
  <si>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</si>
  <si>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</si>
  <si>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</si>
  <si>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</si>
  <si>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</si>
  <si>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</si>
  <si>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</si>
  <si>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</si>
  <si>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</si>
  <si>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</si>
  <si>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</si>
  <si>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</si>
  <si>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</si>
  <si>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</si>
  <si>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</si>
  <si>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</si>
  <si>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</si>
  <si>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</si>
  <si>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</si>
  <si>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</si>
  <si>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</si>
  <si>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</si>
  <si>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</si>
  <si>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</si>
  <si>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</si>
  <si>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</si>
  <si>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</si>
  <si>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</si>
  <si>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</si>
  <si>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</si>
  <si>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</si>
  <si>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</si>
  <si>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</si>
  <si>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</si>
  <si>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</si>
  <si>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</si>
  <si>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</si>
  <si>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</si>
  <si>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</si>
  <si>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</si>
  <si>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</si>
  <si>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</si>
  <si>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</si>
  <si>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</si>
  <si>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</si>
  <si>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</si>
  <si>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</si>
  <si>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</si>
  <si>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</si>
  <si>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</si>
  <si>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</si>
  <si>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</si>
  <si>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</si>
  <si>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</si>
  <si>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</si>
  <si>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</si>
  <si>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</si>
  <si>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</si>
  <si>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</si>
  <si>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</si>
  <si>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</si>
  <si>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</si>
  <si>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</si>
  <si>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</si>
  <si>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</si>
  <si>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</si>
  <si>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</si>
  <si>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</si>
  <si>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</si>
  <si>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</si>
  <si>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</si>
  <si>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</si>
  <si>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</si>
  <si>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</si>
  <si>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</si>
  <si>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</si>
  <si>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</si>
  <si>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</si>
  <si>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</si>
  <si>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</si>
  <si>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</si>
  <si>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</si>
  <si>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</si>
  <si>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</si>
  <si>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</si>
  <si>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</si>
  <si>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</si>
  <si>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</si>
  <si>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</si>
  <si>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</si>
  <si>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</si>
  <si>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</si>
  <si>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</si>
  <si>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</si>
  <si>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</si>
  <si>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</si>
  <si>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</si>
  <si>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</si>
  <si>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</si>
  <si>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</si>
  <si>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</si>
  <si>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</si>
  <si>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</si>
  <si>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</si>
  <si>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</si>
  <si>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</si>
  <si>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</si>
  <si>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</si>
  <si>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</si>
  <si>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</si>
  <si>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</si>
  <si>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</si>
  <si>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</si>
  <si>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</si>
  <si>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</si>
  <si>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</si>
  <si>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</si>
  <si>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</si>
  <si>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</si>
  <si>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</si>
  <si>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</si>
  <si>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</si>
  <si>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</si>
  <si>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</si>
  <si>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</si>
  <si>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</si>
  <si>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</si>
  <si>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</si>
  <si>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</si>
  <si>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</si>
  <si>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</si>
  <si>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</si>
  <si>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</si>
  <si>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</si>
  <si>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</si>
  <si>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</si>
  <si>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</si>
  <si>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</si>
  <si>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</si>
  <si>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</si>
  <si>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</si>
  <si>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</si>
  <si>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</si>
  <si>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</si>
  <si>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</si>
  <si>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</si>
  <si>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</si>
  <si>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</si>
  <si>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</si>
  <si>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</si>
  <si>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</si>
  <si>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</si>
  <si>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</si>
  <si>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</si>
  <si>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</si>
  <si>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</si>
  <si>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</si>
  <si>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</si>
  <si>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</si>
  <si>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</si>
  <si>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</si>
  <si>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</si>
  <si>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</si>
  <si>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</si>
  <si>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</si>
  <si>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</si>
  <si>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</si>
  <si>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</si>
  <si>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</si>
  <si>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</si>
  <si>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</si>
  <si>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</si>
  <si>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</si>
  <si>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</si>
  <si>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</si>
  <si>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</si>
  <si>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</si>
  <si>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</si>
  <si>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</si>
  <si>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</si>
  <si>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</si>
  <si>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</si>
  <si>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</si>
  <si>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</si>
  <si>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</si>
  <si>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</si>
  <si>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</si>
  <si>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</si>
  <si>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</si>
  <si>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</si>
  <si>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</si>
  <si>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</si>
  <si>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</si>
  <si>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</si>
  <si>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</si>
  <si>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</si>
  <si>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</si>
  <si>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</si>
  <si>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</si>
  <si>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</si>
  <si>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</si>
  <si>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</si>
  <si>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</si>
  <si>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</si>
  <si>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</si>
  <si>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</si>
  <si>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</si>
  <si>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</si>
  <si>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</si>
  <si>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</si>
  <si>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</si>
  <si>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</si>
  <si>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</si>
  <si>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</si>
  <si>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</si>
  <si>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</si>
  <si>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</si>
  <si>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</si>
  <si>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</si>
  <si>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</si>
  <si>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</si>
  <si>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</si>
  <si>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</si>
  <si>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</si>
  <si>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</si>
  <si>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</si>
  <si>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</si>
  <si>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</si>
  <si>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</si>
  <si>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</si>
  <si>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</si>
  <si>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</si>
  <si>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</si>
  <si>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</si>
  <si>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</si>
  <si>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</si>
  <si>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</si>
  <si>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</si>
  <si>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</si>
  <si>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</si>
  <si>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</si>
  <si>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</si>
  <si>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</si>
  <si>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</si>
  <si>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</si>
  <si>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</si>
  <si>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</si>
  <si>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</si>
  <si>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</si>
  <si>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</si>
  <si>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</si>
  <si>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</si>
  <si>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</si>
  <si>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</si>
  <si>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</si>
  <si>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</si>
  <si>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</si>
  <si>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</si>
  <si>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</si>
  <si>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</si>
  <si>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</si>
  <si>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</si>
  <si>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</si>
  <si>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</si>
  <si>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</si>
  <si>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</si>
  <si>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</si>
  <si>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</si>
  <si>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</si>
  <si>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</si>
  <si>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</si>
  <si>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</si>
  <si>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</si>
  <si>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</si>
  <si>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</si>
  <si>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</si>
  <si>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</si>
  <si>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</si>
  <si>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</si>
  <si>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</si>
  <si>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</si>
  <si>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</si>
  <si>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</si>
  <si>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</si>
  <si>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</si>
  <si>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</si>
  <si>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</si>
  <si>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</si>
  <si>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</si>
  <si>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</si>
  <si>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</si>
  <si>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</si>
  <si>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</si>
  <si>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</si>
  <si>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</si>
  <si>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</si>
  <si>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</si>
  <si>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</si>
  <si>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</si>
  <si>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</si>
  <si>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</si>
  <si>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</si>
  <si>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</si>
  <si>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</si>
  <si>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</si>
  <si>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</si>
  <si>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</si>
  <si>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</si>
  <si>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</si>
  <si>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</si>
  <si>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</si>
  <si>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</si>
  <si>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</si>
  <si>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</si>
  <si>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</si>
  <si>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</si>
  <si>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</si>
  <si>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</si>
  <si>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</si>
  <si>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</si>
  <si>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</si>
  <si>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</si>
  <si>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</si>
  <si>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</si>
  <si>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</si>
  <si>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</si>
  <si>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</si>
  <si>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</si>
  <si>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</si>
  <si>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</si>
  <si>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</si>
  <si>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</si>
  <si>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</si>
  <si>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</si>
  <si>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</si>
  <si>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</si>
  <si>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</si>
  <si>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</si>
  <si>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</si>
  <si>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</si>
  <si>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</si>
  <si>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</si>
  <si>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</si>
  <si>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</si>
  <si>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</si>
  <si>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</si>
  <si>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</si>
  <si>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</si>
  <si>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</si>
  <si>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</si>
  <si>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</si>
  <si>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</si>
  <si>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</si>
  <si>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</si>
  <si>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</si>
  <si>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</si>
  <si>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</si>
  <si>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</si>
  <si>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</si>
  <si>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</si>
  <si>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</si>
  <si>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</si>
  <si>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</si>
  <si>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</si>
  <si>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</si>
  <si>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</si>
  <si>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</si>
  <si>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</si>
  <si>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</si>
  <si>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</si>
  <si>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</si>
  <si>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</si>
  <si>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</si>
  <si>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</si>
  <si>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</si>
  <si>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</si>
  <si>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</si>
  <si>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</si>
  <si>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</si>
  <si>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</si>
  <si>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</si>
  <si>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</si>
  <si>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</si>
  <si>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</si>
  <si>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</si>
  <si>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</si>
  <si>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</si>
  <si>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</si>
  <si>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</si>
  <si>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</si>
  <si>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</si>
  <si>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</si>
  <si>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</si>
  <si>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</si>
  <si>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</si>
  <si>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</si>
  <si>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</si>
  <si>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</si>
  <si>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</si>
  <si>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</si>
  <si>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</si>
  <si>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</si>
  <si>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</si>
  <si>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</si>
  <si>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</si>
  <si>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</si>
  <si>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</si>
  <si>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</si>
  <si>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</si>
  <si>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</si>
  <si>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</si>
  <si>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</si>
  <si>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</si>
  <si>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</si>
  <si>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</si>
  <si>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</si>
  <si>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</si>
  <si>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</si>
  <si>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</si>
  <si>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</si>
  <si>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</si>
  <si>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</si>
  <si>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</si>
  <si>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</si>
  <si>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</si>
  <si>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</si>
  <si>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</si>
  <si>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</si>
  <si>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</si>
  <si>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</si>
  <si>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</si>
  <si>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</si>
  <si>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</si>
  <si>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</si>
  <si>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</si>
  <si>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</si>
  <si>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</si>
  <si>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</si>
  <si>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</si>
  <si>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</si>
  <si>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</si>
  <si>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</si>
  <si>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</si>
  <si>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</si>
  <si>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</si>
  <si>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</si>
  <si>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</si>
  <si>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</si>
  <si>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</si>
  <si>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</si>
  <si>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</si>
  <si>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</si>
  <si>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</si>
  <si>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</si>
  <si>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</si>
  <si>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</si>
  <si>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</si>
  <si>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</si>
  <si>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</si>
  <si>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</si>
  <si>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</si>
  <si>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</si>
  <si>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</si>
  <si>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</si>
  <si>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</si>
  <si>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</si>
  <si>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</si>
  <si>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</si>
  <si>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</si>
  <si>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</si>
  <si>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</si>
  <si>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</si>
  <si>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</si>
  <si>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</si>
  <si>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</si>
  <si>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</si>
  <si>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</si>
  <si>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</si>
  <si>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</si>
  <si>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</si>
  <si>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</si>
  <si>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</si>
  <si>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</si>
  <si>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</si>
  <si>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</si>
  <si>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</si>
  <si>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</si>
  <si>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</si>
  <si>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</si>
  <si>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</si>
  <si>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</si>
  <si>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</si>
  <si>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</si>
  <si>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</si>
  <si>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</si>
  <si>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</si>
  <si>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</si>
  <si>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</si>
  <si>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</si>
  <si>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</si>
  <si>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</si>
  <si>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</si>
  <si>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</si>
  <si>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</si>
  <si>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</si>
  <si>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</si>
  <si>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</si>
  <si>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</si>
  <si>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</si>
  <si>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</si>
  <si>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</si>
  <si>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</si>
  <si>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</si>
  <si>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</si>
  <si>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</si>
  <si>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</si>
  <si>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</si>
  <si>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</si>
  <si>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</si>
  <si>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</si>
  <si>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</si>
  <si>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</si>
  <si>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</si>
  <si>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</si>
  <si>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</si>
  <si>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</si>
  <si>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</si>
  <si>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</si>
  <si>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</si>
  <si>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</si>
  <si>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</si>
  <si>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</si>
  <si>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</si>
  <si>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</si>
  <si>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</si>
  <si>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</si>
  <si>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</si>
  <si>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</si>
  <si>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</si>
  <si>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</si>
  <si>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</si>
  <si>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</si>
  <si>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</si>
  <si>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</si>
  <si>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</si>
  <si>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</si>
  <si>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</si>
  <si>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</si>
  <si>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</si>
  <si>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</si>
  <si>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</si>
  <si>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</si>
  <si>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</si>
  <si>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</si>
  <si>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</si>
  <si>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</si>
  <si>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</si>
  <si>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</si>
  <si>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</si>
  <si>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</si>
  <si>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</si>
  <si>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</si>
  <si>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</si>
  <si>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</si>
  <si>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</si>
  <si>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</si>
  <si>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</si>
  <si>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</si>
  <si>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</si>
  <si>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</si>
  <si>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</si>
  <si>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</si>
  <si>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</si>
  <si>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</si>
  <si>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</si>
  <si>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</si>
  <si>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</si>
  <si>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</si>
  <si>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</si>
  <si>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</si>
  <si>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</si>
  <si>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</si>
  <si>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</si>
  <si>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</si>
  <si>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</si>
  <si>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</si>
  <si>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</si>
  <si>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</si>
  <si>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</si>
  <si>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</si>
  <si>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</si>
  <si>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</si>
  <si>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</si>
  <si>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</si>
  <si>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</si>
  <si>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</si>
  <si>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</si>
  <si>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</si>
  <si>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</si>
  <si>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</si>
  <si>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</si>
  <si>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</si>
  <si>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</si>
  <si>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</si>
  <si>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</si>
  <si>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</si>
  <si>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</si>
  <si>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</si>
  <si>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</si>
  <si>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</si>
  <si>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</si>
  <si>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</si>
  <si>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</si>
  <si>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</si>
  <si>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</si>
  <si>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</si>
  <si>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</si>
  <si>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</si>
  <si>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</si>
  <si>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</si>
  <si>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</si>
  <si>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</si>
  <si>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</si>
  <si>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</si>
  <si>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</si>
  <si>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</si>
  <si>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</si>
  <si>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</si>
  <si>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</si>
  <si>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</si>
  <si>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</si>
  <si>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</si>
  <si>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</si>
  <si>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</si>
  <si>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</si>
  <si>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</si>
  <si>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</si>
  <si>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</si>
  <si>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</si>
  <si>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</si>
  <si>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</si>
  <si>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</si>
  <si>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</si>
  <si>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</si>
  <si>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</si>
  <si>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</si>
  <si>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</si>
  <si>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</si>
  <si>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</si>
  <si>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</si>
  <si>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</si>
  <si>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</si>
  <si>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</si>
  <si>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</si>
  <si>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</si>
  <si>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</si>
  <si>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</si>
  <si>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</si>
  <si>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</si>
  <si>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</si>
  <si>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</si>
  <si>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</si>
  <si>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</si>
  <si>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</si>
  <si>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</si>
  <si>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</si>
  <si>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</si>
  <si>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</si>
  <si>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</si>
  <si>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</si>
  <si>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</si>
  <si>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</si>
  <si>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</si>
  <si>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</si>
  <si>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</si>
  <si>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</si>
  <si>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</si>
  <si>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</si>
  <si>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</si>
  <si>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</si>
  <si>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</si>
  <si>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</si>
  <si>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</si>
  <si>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</si>
  <si>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</si>
  <si>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</si>
  <si>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</si>
  <si>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</si>
  <si>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</si>
  <si>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</si>
  <si>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</si>
  <si>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</si>
  <si>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</si>
  <si>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</si>
  <si>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</si>
  <si>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</si>
  <si>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</si>
  <si>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</si>
  <si>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</si>
  <si>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</si>
  <si>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</si>
  <si>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</si>
  <si>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</si>
  <si>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</si>
  <si>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</si>
  <si>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</si>
  <si>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</si>
  <si>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</si>
  <si>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</si>
  <si>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</si>
  <si>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</si>
  <si>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</si>
  <si>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</si>
  <si>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</si>
  <si>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</si>
  <si>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</si>
  <si>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</si>
  <si>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</si>
  <si>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</si>
  <si>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</si>
  <si>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</si>
  <si>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</si>
  <si>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</si>
  <si>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</si>
  <si>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</si>
  <si>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</si>
  <si>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</si>
  <si>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</si>
  <si>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</si>
  <si>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</si>
  <si>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</si>
  <si>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</si>
  <si>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</si>
  <si>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</si>
  <si>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</si>
  <si>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</si>
  <si>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</si>
  <si>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</si>
  <si>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</si>
  <si>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</si>
  <si>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</si>
  <si>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</si>
  <si>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</si>
  <si>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</si>
  <si>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</si>
  <si>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</si>
  <si>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</si>
  <si>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</si>
  <si>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</si>
  <si>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</si>
  <si>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</si>
  <si>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</si>
  <si>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</si>
  <si>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</si>
  <si>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</si>
  <si>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</si>
  <si>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</si>
  <si>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</si>
  <si>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</si>
  <si>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</si>
  <si>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</si>
  <si>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</si>
  <si>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</si>
  <si>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</si>
  <si>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</si>
  <si>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</si>
  <si>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</si>
  <si>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</si>
  <si>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</si>
  <si>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</si>
  <si>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</si>
  <si>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</si>
  <si>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</si>
  <si>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</si>
  <si>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</si>
  <si>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</si>
  <si>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</si>
  <si>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</si>
  <si>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</si>
  <si>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</si>
  <si>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</si>
  <si>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</si>
  <si>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</si>
  <si>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</si>
  <si>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</si>
  <si>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</si>
  <si>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</si>
  <si>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</si>
  <si>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</si>
  <si>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</si>
  <si>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</si>
  <si>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</si>
  <si>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</si>
  <si>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</si>
  <si>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</si>
  <si>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</si>
  <si>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</si>
  <si>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</si>
  <si>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</si>
  <si>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</si>
  <si>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</si>
  <si>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</si>
  <si>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</si>
  <si>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</si>
  <si>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</si>
  <si>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</si>
  <si>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</si>
  <si>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</si>
  <si>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</si>
  <si>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</si>
  <si>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</si>
  <si>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</si>
  <si>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</si>
  <si>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</si>
  <si>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</si>
  <si>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</si>
  <si>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</si>
  <si>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</si>
  <si>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</si>
  <si>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</si>
  <si>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</si>
  <si>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</si>
  <si>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</si>
  <si>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</si>
  <si>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</si>
  <si>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</si>
  <si>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</si>
  <si>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</si>
  <si>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</si>
  <si>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</si>
  <si>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</si>
  <si>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</si>
  <si>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</si>
  <si>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</si>
  <si>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</si>
  <si>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</si>
  <si>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</si>
  <si>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</si>
  <si>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</si>
  <si>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</si>
  <si>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</si>
  <si>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</si>
  <si>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</si>
  <si>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</si>
  <si>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</si>
  <si>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</si>
  <si>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</si>
  <si>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</si>
  <si>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</si>
  <si>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</si>
  <si>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</si>
  <si>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</si>
  <si>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</si>
  <si>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</si>
  <si>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</si>
  <si>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</si>
  <si>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</si>
  <si>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</si>
  <si>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</si>
  <si>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</si>
  <si>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</si>
  <si>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</si>
  <si>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</si>
  <si>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</si>
  <si>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</si>
  <si>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</si>
  <si>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</si>
  <si>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</si>
  <si>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</si>
  <si>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</si>
  <si>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</si>
  <si>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</si>
  <si>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</si>
  <si>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</si>
  <si>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</si>
  <si>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</si>
  <si>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</si>
  <si>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</si>
  <si>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</si>
  <si>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</si>
  <si>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</si>
  <si>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</si>
  <si>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</si>
  <si>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</si>
  <si>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</si>
  <si>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</si>
  <si>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</si>
  <si>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</si>
  <si>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</si>
  <si>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</si>
  <si>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</si>
  <si>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</si>
  <si>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</si>
  <si>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</si>
  <si>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</si>
  <si>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</si>
  <si>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</si>
  <si>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</si>
  <si>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</si>
  <si>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</si>
  <si>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</si>
  <si>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</si>
  <si>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</si>
  <si>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</si>
  <si>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</si>
  <si>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</si>
  <si>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</si>
  <si>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</si>
  <si>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</si>
  <si>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</si>
  <si>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</si>
  <si>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</si>
  <si>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</si>
  <si>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</si>
  <si>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</si>
  <si>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</si>
  <si>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</si>
  <si>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</si>
  <si>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</si>
  <si>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</si>
  <si>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</si>
  <si>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</si>
  <si>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</si>
  <si>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</si>
  <si>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</si>
  <si>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</si>
  <si>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</si>
  <si>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</si>
  <si>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</si>
  <si>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</si>
  <si>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</si>
  <si>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</si>
  <si>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</si>
  <si>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</si>
  <si>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</si>
  <si>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</si>
  <si>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</si>
  <si>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</si>
  <si>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</si>
  <si>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</si>
  <si>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</si>
  <si>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</si>
  <si>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</si>
  <si>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</si>
  <si>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</si>
  <si>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</si>
  <si>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</si>
  <si>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</si>
  <si>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</si>
  <si>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</si>
  <si>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</si>
  <si>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</si>
  <si>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</si>
  <si>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</si>
  <si>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</si>
  <si>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</si>
  <si>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</si>
  <si>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</si>
  <si>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</si>
  <si>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</si>
  <si>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</si>
  <si>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</si>
  <si>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</si>
  <si>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</si>
  <si>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</si>
  <si>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</si>
  <si>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</si>
  <si>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</si>
  <si>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</si>
  <si>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</si>
  <si>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</si>
  <si>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</si>
  <si>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</si>
  <si>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</si>
  <si>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</si>
  <si>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</si>
  <si>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</si>
  <si>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</si>
  <si>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</si>
  <si>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</si>
  <si>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</si>
  <si>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</si>
  <si>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</si>
  <si>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</si>
  <si>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</si>
  <si>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</si>
  <si>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</si>
  <si>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</si>
  <si>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</si>
  <si>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</si>
  <si>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</si>
  <si>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</si>
  <si>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</si>
  <si>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</si>
  <si>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</si>
  <si>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</si>
  <si>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</si>
  <si>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</si>
  <si>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</si>
  <si>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</si>
  <si>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</si>
  <si>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</si>
  <si>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</si>
  <si>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</si>
  <si>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</si>
  <si>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</si>
  <si>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</si>
  <si>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</si>
  <si>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</si>
  <si>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</si>
  <si>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</si>
  <si>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</si>
  <si>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</si>
  <si>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</si>
  <si>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</si>
  <si>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</si>
  <si>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</si>
  <si>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</si>
  <si>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</si>
  <si>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</si>
  <si>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</si>
  <si>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</si>
  <si>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</si>
  <si>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</si>
  <si>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</si>
  <si>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</si>
  <si>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</si>
  <si>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</si>
  <si>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</si>
  <si>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</si>
  <si>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</si>
  <si>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</si>
  <si>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</si>
  <si>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</si>
  <si>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</si>
  <si>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</si>
  <si>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</si>
  <si>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</si>
  <si>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</si>
  <si>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</si>
  <si>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</si>
  <si>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</si>
  <si>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</si>
  <si>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</si>
  <si>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</si>
  <si>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</si>
  <si>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</si>
  <si>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</si>
  <si>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</si>
  <si>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</si>
  <si>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</si>
  <si>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</si>
  <si>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</si>
  <si>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</si>
  <si>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</si>
  <si>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</si>
  <si>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</si>
  <si>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</si>
  <si>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</si>
  <si>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</si>
  <si>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</si>
  <si>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</si>
  <si>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</si>
  <si>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</si>
  <si>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</si>
  <si>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</si>
  <si>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</si>
  <si>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</si>
  <si>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</si>
  <si>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</si>
  <si>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</si>
  <si>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</si>
  <si>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</si>
  <si>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</si>
  <si>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</si>
  <si>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</si>
  <si>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</si>
  <si>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</si>
  <si>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</si>
  <si>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</si>
  <si>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</si>
  <si>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</si>
  <si>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</si>
  <si>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</si>
  <si>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</si>
  <si>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</si>
  <si>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</si>
  <si>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</si>
  <si>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</si>
  <si>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</si>
  <si>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</si>
  <si>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</si>
  <si>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</si>
  <si>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</si>
  <si>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</si>
  <si>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</si>
  <si>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</si>
  <si>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</si>
  <si>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</si>
  <si>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</si>
  <si>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</si>
  <si>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</si>
  <si>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</si>
  <si>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</si>
  <si>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</si>
  <si>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</si>
  <si>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</si>
  <si>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</si>
  <si>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</si>
  <si>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</si>
  <si>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</si>
  <si>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</si>
  <si>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</si>
  <si>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</si>
  <si>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</si>
  <si>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</si>
  <si>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</si>
  <si>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</si>
  <si>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</si>
  <si>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</si>
  <si>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</si>
  <si>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</si>
  <si>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</si>
  <si>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</si>
  <si>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</si>
  <si>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</si>
  <si>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</si>
  <si>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</si>
  <si>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</si>
  <si>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</si>
  <si>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</si>
  <si>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</si>
  <si>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</si>
  <si>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</si>
  <si>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</si>
  <si>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</si>
  <si>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</si>
  <si>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</si>
  <si>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</si>
  <si>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</si>
  <si>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</si>
  <si>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</si>
  <si>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</si>
  <si>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</si>
  <si>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</si>
  <si>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</si>
  <si>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</si>
  <si>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</si>
  <si>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</si>
  <si>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</si>
  <si>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</si>
  <si>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</si>
  <si>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</si>
  <si>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</si>
  <si>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</si>
  <si>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</si>
  <si>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</si>
  <si>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</si>
  <si>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</si>
  <si>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</si>
  <si>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</si>
  <si>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</si>
  <si>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</si>
  <si>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</si>
  <si>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</si>
  <si>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</si>
  <si>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</si>
  <si>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</si>
  <si>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</si>
  <si>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</si>
  <si>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</si>
  <si>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</si>
  <si>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</si>
  <si>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</si>
  <si>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</si>
  <si>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</si>
  <si>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</si>
  <si>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</si>
  <si>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</si>
  <si>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</si>
  <si>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</si>
  <si>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</si>
  <si>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</si>
  <si>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</si>
  <si>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</si>
  <si>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</si>
  <si>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</si>
  <si>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</si>
  <si>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</si>
  <si>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</si>
  <si>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</si>
  <si>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</si>
  <si>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</si>
  <si>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</si>
  <si>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</si>
  <si>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</si>
  <si>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</si>
  <si>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</si>
  <si>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</si>
  <si>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</si>
  <si>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</si>
  <si>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</si>
  <si>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</si>
  <si>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</si>
  <si>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</si>
  <si>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</si>
  <si>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</si>
  <si>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</si>
  <si>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</si>
  <si>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</si>
  <si>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</si>
  <si>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</si>
  <si>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</si>
  <si>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</si>
  <si>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</si>
  <si>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</si>
  <si>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</si>
  <si>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</si>
  <si>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</si>
  <si>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</si>
  <si>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</si>
  <si>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</si>
  <si>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</si>
  <si>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</si>
  <si>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</si>
  <si>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</si>
  <si>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</si>
  <si>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</si>
  <si>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</si>
  <si>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</si>
  <si>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</si>
  <si>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</si>
  <si>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</si>
  <si>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</si>
  <si>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</si>
  <si>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</si>
  <si>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</si>
  <si>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</si>
  <si>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</si>
  <si>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</si>
  <si>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</si>
  <si>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</si>
  <si>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</si>
  <si>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</si>
  <si>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</si>
  <si>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</si>
  <si>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</si>
  <si>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</si>
  <si>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</si>
  <si>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</si>
  <si>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</si>
  <si>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</si>
  <si>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</si>
  <si>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</si>
  <si>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</si>
  <si>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</si>
  <si>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</si>
  <si>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</si>
  <si>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</si>
  <si>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</si>
  <si>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</si>
  <si>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</si>
  <si>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</si>
  <si>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</si>
  <si>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</si>
  <si>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</si>
  <si>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</si>
  <si>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</si>
  <si>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</si>
  <si>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</si>
  <si>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</si>
  <si>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</si>
  <si>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</si>
  <si>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</si>
  <si>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</si>
  <si>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</si>
  <si>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</si>
  <si>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</si>
  <si>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</si>
  <si>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</si>
  <si>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</si>
  <si>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</si>
  <si>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</si>
  <si>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</si>
  <si>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</si>
  <si>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</si>
  <si>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</si>
  <si>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</si>
  <si>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</si>
  <si>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</si>
  <si>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</si>
  <si>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</si>
  <si>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</si>
  <si>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</si>
  <si>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</si>
  <si>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</si>
  <si>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</si>
  <si>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</si>
  <si>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</si>
  <si>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</si>
  <si>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</si>
  <si>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</si>
  <si>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</si>
  <si>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</si>
  <si>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</si>
  <si>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</si>
  <si>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</si>
  <si>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</si>
  <si>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</si>
  <si>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</si>
  <si>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</si>
  <si>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</si>
  <si>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</si>
  <si>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</si>
  <si>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</si>
  <si>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</si>
  <si>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</si>
  <si>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</si>
  <si>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</si>
  <si>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</si>
  <si>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</si>
  <si>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</si>
  <si>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</si>
  <si>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</si>
  <si>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</si>
  <si>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</si>
  <si>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</si>
  <si>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</si>
  <si>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</si>
  <si>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</si>
  <si>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</si>
  <si>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</si>
  <si>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</si>
  <si>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</si>
  <si>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</si>
  <si>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</si>
  <si>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</si>
  <si>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</si>
  <si>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</si>
  <si>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</si>
  <si>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</si>
  <si>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</si>
  <si>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</si>
  <si>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</si>
  <si>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</si>
  <si>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</si>
  <si>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</si>
  <si>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</si>
  <si>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</si>
  <si>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</si>
  <si>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</si>
  <si>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</si>
  <si>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</si>
  <si>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</si>
  <si>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</si>
  <si>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</si>
  <si>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</si>
  <si>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</si>
  <si>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</si>
  <si>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</si>
  <si>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</si>
  <si>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</si>
  <si>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</si>
  <si>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</si>
  <si>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</si>
  <si>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</si>
  <si>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</si>
  <si>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</si>
  <si>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</si>
  <si>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</si>
  <si>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</si>
  <si>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</si>
  <si>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</si>
  <si>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</si>
  <si>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</si>
  <si>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</si>
  <si>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</si>
  <si>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</si>
  <si>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</si>
  <si>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</si>
  <si>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</si>
  <si>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</si>
  <si>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</si>
  <si>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</si>
  <si>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</si>
  <si>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</si>
  <si>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</si>
  <si>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</si>
  <si>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</si>
  <si>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</si>
  <si>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</si>
  <si>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</si>
  <si>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</si>
  <si>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</si>
  <si>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</si>
  <si>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</si>
  <si>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</si>
  <si>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</si>
  <si>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</si>
  <si>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</si>
  <si>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</si>
  <si>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</si>
  <si>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</si>
  <si>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</si>
  <si>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</si>
  <si>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</si>
  <si>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</si>
  <si>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</si>
  <si>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</si>
  <si>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</si>
  <si>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</si>
  <si>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</si>
  <si>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</si>
  <si>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</si>
  <si>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</si>
  <si>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</si>
  <si>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</si>
  <si>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</si>
  <si>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</si>
  <si>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</si>
  <si>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</si>
  <si>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</si>
  <si>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</si>
  <si>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</si>
  <si>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</si>
  <si>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</si>
  <si>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</si>
  <si>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</si>
  <si>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</si>
  <si>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</si>
  <si>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</si>
  <si>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</si>
  <si>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</si>
  <si>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</si>
  <si>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</si>
  <si>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</si>
  <si>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</si>
  <si>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</si>
  <si>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</si>
  <si>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</si>
  <si>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</si>
  <si>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</si>
  <si>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</si>
  <si>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</si>
  <si>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</si>
  <si>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</si>
  <si>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</si>
  <si>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</si>
  <si>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</si>
  <si>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</si>
  <si>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</si>
  <si>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</si>
  <si>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</si>
  <si>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</si>
  <si>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</si>
  <si>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</si>
  <si>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</si>
  <si>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</si>
  <si>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</si>
  <si>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</si>
  <si>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</si>
  <si>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</si>
  <si>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</si>
  <si>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</si>
  <si>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</si>
  <si>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</si>
  <si>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</si>
  <si>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</si>
  <si>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</si>
  <si>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</si>
  <si>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</si>
  <si>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</si>
  <si>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</si>
  <si>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</si>
  <si>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</si>
  <si>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</si>
  <si>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</si>
  <si>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</si>
  <si>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</si>
  <si>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</si>
  <si>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</si>
  <si>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</si>
  <si>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</si>
  <si>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</si>
  <si>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</si>
  <si>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</si>
  <si>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</si>
  <si>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</si>
  <si>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</si>
  <si>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</si>
  <si>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</si>
  <si>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</si>
  <si>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</si>
  <si>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</si>
  <si>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</si>
  <si>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</si>
  <si>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</si>
  <si>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</si>
  <si>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</si>
  <si>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</si>
  <si>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</si>
  <si>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</si>
  <si>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</si>
  <si>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</si>
  <si>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</si>
  <si>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</si>
  <si>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</si>
  <si>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</si>
  <si>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</si>
  <si>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</si>
  <si>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</si>
  <si>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</si>
  <si>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</si>
  <si>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</si>
  <si>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</si>
  <si>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</si>
  <si>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</si>
  <si>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</si>
  <si>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</si>
  <si>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</si>
  <si>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</si>
  <si>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</si>
  <si>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</si>
  <si>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</si>
  <si>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</si>
  <si>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</si>
  <si>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</si>
  <si>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</si>
  <si>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</si>
  <si>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</si>
  <si>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</si>
  <si>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</si>
  <si>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</si>
  <si>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</si>
  <si>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</si>
  <si>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</si>
  <si>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</si>
  <si>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</si>
  <si>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</si>
  <si>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</si>
  <si>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</si>
  <si>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</si>
  <si>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</si>
  <si>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</si>
  <si>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</si>
  <si>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</si>
  <si>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</si>
  <si>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</si>
  <si>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</si>
  <si>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</si>
  <si>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</si>
  <si>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</si>
  <si>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</si>
  <si>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</si>
  <si>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</si>
  <si>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</si>
  <si>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</si>
  <si>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</si>
  <si>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</si>
  <si>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</si>
  <si>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</si>
  <si>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</si>
  <si>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</si>
  <si>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</si>
  <si>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</si>
  <si>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</si>
  <si>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</si>
  <si>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</si>
  <si>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</si>
  <si>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</si>
  <si>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</si>
  <si>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</si>
  <si>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</si>
  <si>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</si>
  <si>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</si>
  <si>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</si>
  <si>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</si>
  <si>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</si>
  <si>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</si>
  <si>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</si>
  <si>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</si>
  <si>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</si>
  <si>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</si>
  <si>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</si>
  <si>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</si>
  <si>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</si>
  <si>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</si>
  <si>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</si>
  <si>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</si>
  <si>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</si>
  <si>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</si>
  <si>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</si>
  <si>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</si>
  <si>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</si>
  <si>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</si>
  <si>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</si>
  <si>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</si>
  <si>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</si>
  <si>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</si>
  <si>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</si>
  <si>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</si>
  <si>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</si>
  <si>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</si>
  <si>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</si>
  <si>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</si>
  <si>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</si>
  <si>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</si>
  <si>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</si>
  <si>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</si>
  <si>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</si>
  <si>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</si>
  <si>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</si>
  <si>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</si>
  <si>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</si>
  <si>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</si>
  <si>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</si>
  <si>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</si>
  <si>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</si>
  <si>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</si>
  <si>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</si>
  <si>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</si>
  <si>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</si>
  <si>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</si>
  <si>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</si>
  <si>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</si>
  <si>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</si>
  <si>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</si>
  <si>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</si>
  <si>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</si>
  <si>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</si>
  <si>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</si>
  <si>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</si>
  <si>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</si>
  <si>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</si>
  <si>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</si>
  <si>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</si>
  <si>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</si>
  <si>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</si>
  <si>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</si>
  <si>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</si>
  <si>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</si>
  <si>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</si>
  <si>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</si>
  <si>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</si>
  <si>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</si>
  <si>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</si>
  <si>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</si>
  <si>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</si>
  <si>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</si>
  <si>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</si>
  <si>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</si>
  <si>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</si>
  <si>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</si>
  <si>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</si>
  <si>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</si>
  <si>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</si>
  <si>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</si>
  <si>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</si>
  <si>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</si>
  <si>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</si>
  <si>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</si>
  <si>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</si>
  <si>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</si>
  <si>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</si>
  <si>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</si>
  <si>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</si>
  <si>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</si>
  <si>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</si>
  <si>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</si>
  <si>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</si>
  <si>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</si>
  <si>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</si>
  <si>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</si>
  <si>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</si>
  <si>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</si>
  <si>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</si>
  <si>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</si>
  <si>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</si>
  <si>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</si>
  <si>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</si>
  <si>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</si>
  <si>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</si>
  <si>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</si>
  <si>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</si>
  <si>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</si>
  <si>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</si>
  <si>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</si>
  <si>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</si>
  <si>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</si>
  <si>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</si>
  <si>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</si>
  <si>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</si>
  <si>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</si>
  <si>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</si>
  <si>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</si>
  <si>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</si>
  <si>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</si>
  <si>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</si>
  <si>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</si>
  <si>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</si>
  <si>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</si>
  <si>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</si>
  <si>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</si>
  <si>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</si>
  <si>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</si>
  <si>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</si>
  <si>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</si>
  <si>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</si>
  <si>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</si>
  <si>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</si>
  <si>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</si>
  <si>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</si>
  <si>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</si>
  <si>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</si>
  <si>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</si>
  <si>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</si>
  <si>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</si>
  <si>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</si>
  <si>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</si>
  <si>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</si>
  <si>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</si>
  <si>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</si>
  <si>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</si>
  <si>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</si>
  <si>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</si>
  <si>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</si>
  <si>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</si>
  <si>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</si>
  <si>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</si>
  <si>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</si>
  <si>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</si>
  <si>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</si>
  <si>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</si>
  <si>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</si>
  <si>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</si>
  <si>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</si>
  <si>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</si>
  <si>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</si>
  <si>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</si>
  <si>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</si>
  <si>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</si>
  <si>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</si>
  <si>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</si>
  <si>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</si>
  <si>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</si>
  <si>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</si>
  <si>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</si>
  <si>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</si>
  <si>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</si>
  <si>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</si>
  <si>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</si>
  <si>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</si>
  <si>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</si>
  <si>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</si>
  <si>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</si>
  <si>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</si>
  <si>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</si>
  <si>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</si>
  <si>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</si>
  <si>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</si>
  <si>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</si>
  <si>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</si>
  <si>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</si>
  <si>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</si>
  <si>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</si>
  <si>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</si>
  <si>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</si>
  <si>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</si>
  <si>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</si>
  <si>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</si>
  <si>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</si>
  <si>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</si>
  <si>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</si>
  <si>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</si>
  <si>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</si>
  <si>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</si>
  <si>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</si>
  <si>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</si>
  <si>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</si>
  <si>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</si>
  <si>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</si>
  <si>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</si>
  <si>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</si>
  <si>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</si>
  <si>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</si>
  <si>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</si>
  <si>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</si>
  <si>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</si>
  <si>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</si>
  <si>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</si>
  <si>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</si>
  <si>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</si>
  <si>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</si>
  <si>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</si>
  <si>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</si>
  <si>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</si>
  <si>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</si>
  <si>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</si>
  <si>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</si>
  <si>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</si>
  <si>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</si>
  <si>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</si>
  <si>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</si>
  <si>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</si>
  <si>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</si>
  <si>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</si>
  <si>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</si>
  <si>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</si>
  <si>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</si>
  <si>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</si>
  <si>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</si>
  <si>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</si>
  <si>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</si>
  <si>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</si>
  <si>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</si>
  <si>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</si>
  <si>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</si>
  <si>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</si>
  <si>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</si>
  <si>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</si>
  <si>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</si>
  <si>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</si>
  <si>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</si>
  <si>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</si>
  <si>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</si>
  <si>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</si>
  <si>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</si>
  <si>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</si>
  <si>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</si>
  <si>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</si>
  <si>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</si>
  <si>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</si>
  <si>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</si>
  <si>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</si>
  <si>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</si>
  <si>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</si>
  <si>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</si>
  <si>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</si>
  <si>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</si>
  <si>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</si>
  <si>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</si>
  <si>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</si>
  <si>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</si>
  <si>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</si>
  <si>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</si>
  <si>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</si>
  <si>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</si>
  <si>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</si>
  <si>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</si>
  <si>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</si>
  <si>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</si>
  <si>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</si>
  <si>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</si>
  <si>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</si>
  <si>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</si>
  <si>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</si>
  <si>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</si>
  <si>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</si>
  <si>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</si>
  <si>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</si>
  <si>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</si>
  <si>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</si>
  <si>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</si>
  <si>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</si>
  <si>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</si>
  <si>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</si>
  <si>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</si>
  <si>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</si>
  <si>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</si>
  <si>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</si>
  <si>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</si>
  <si>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</si>
  <si>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</si>
  <si>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</si>
  <si>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</si>
  <si>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</si>
  <si>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</si>
  <si>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</si>
  <si>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</si>
  <si>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</si>
  <si>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</si>
  <si>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</si>
  <si>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</si>
  <si>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</si>
  <si>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</si>
  <si>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</si>
  <si>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</si>
  <si>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</si>
  <si>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</si>
  <si>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</si>
  <si>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</si>
  <si>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</si>
  <si>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</si>
  <si>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</si>
  <si>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</si>
  <si>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</si>
  <si>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</si>
  <si>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</si>
  <si>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</si>
  <si>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</si>
  <si>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</si>
  <si>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</si>
  <si>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</si>
  <si>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</si>
  <si>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</si>
  <si>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</si>
  <si>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</si>
  <si>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</si>
  <si>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</si>
  <si>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</si>
  <si>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</si>
  <si>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</si>
  <si>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</si>
  <si>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</si>
  <si>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</si>
  <si>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</si>
  <si>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</si>
  <si>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</si>
  <si>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</si>
  <si>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</si>
  <si>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</si>
  <si>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</si>
  <si>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</si>
  <si>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</si>
  <si>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</si>
  <si>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</si>
  <si>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</si>
  <si>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</si>
  <si>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</si>
  <si>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</si>
  <si>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</si>
  <si>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</si>
  <si>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</si>
  <si>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</si>
  <si>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</si>
  <si>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</si>
  <si>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</si>
  <si>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</si>
  <si>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</si>
  <si>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</si>
  <si>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</si>
  <si>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</si>
  <si>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</si>
  <si>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</si>
  <si>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</si>
  <si>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</si>
  <si>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</si>
  <si>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</si>
  <si>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</si>
  <si>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</si>
  <si>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</si>
  <si>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</si>
  <si>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</si>
  <si>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</si>
  <si>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</si>
  <si>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</si>
  <si>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</si>
  <si>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</si>
  <si>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</si>
  <si>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</si>
  <si>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</si>
  <si>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</si>
  <si>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</si>
  <si>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</si>
  <si>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</si>
  <si>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</si>
  <si>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</si>
  <si>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</si>
  <si>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</si>
  <si>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</si>
  <si>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</si>
  <si>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</si>
  <si>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</si>
  <si>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</si>
  <si>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</si>
  <si>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</si>
  <si>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</si>
  <si>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</si>
  <si>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</si>
  <si>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</si>
  <si>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</si>
  <si>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</si>
  <si>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</si>
  <si>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</si>
  <si>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</si>
  <si>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</si>
  <si>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</si>
  <si>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</si>
  <si>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</si>
  <si>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</si>
  <si>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</si>
  <si>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</si>
  <si>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</si>
  <si>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</si>
  <si>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</si>
  <si>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</si>
  <si>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</si>
  <si>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</si>
  <si>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</si>
  <si>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</si>
  <si>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</si>
  <si>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</si>
  <si>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</si>
  <si>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</si>
  <si>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</si>
  <si>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</si>
  <si>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</si>
  <si>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</si>
  <si>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</si>
  <si>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</si>
  <si>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</si>
  <si>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</si>
  <si>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</si>
  <si>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</si>
  <si>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</si>
  <si>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</si>
  <si>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</si>
  <si>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</si>
  <si>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</si>
  <si>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</si>
  <si>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</si>
  <si>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</si>
  <si>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</si>
  <si>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</si>
  <si>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</si>
  <si>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</si>
  <si>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</si>
  <si>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</si>
  <si>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</si>
  <si>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</si>
  <si>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</si>
  <si>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</si>
  <si>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</si>
  <si>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</si>
  <si>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</si>
  <si>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</si>
  <si>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</si>
  <si>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</si>
  <si>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</si>
  <si>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</si>
  <si>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</si>
  <si>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</si>
  <si>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</si>
  <si>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</si>
  <si>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</si>
  <si>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</si>
  <si>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</si>
  <si>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</si>
  <si>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</si>
  <si>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</si>
  <si>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</si>
  <si>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</si>
  <si>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</si>
  <si>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</si>
  <si>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</si>
  <si>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</si>
  <si>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</si>
  <si>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</si>
  <si>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</si>
  <si>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</si>
  <si>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</si>
  <si>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</si>
  <si>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</si>
  <si>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</si>
  <si>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</si>
  <si>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</si>
  <si>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</si>
  <si>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</si>
  <si>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</si>
  <si>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</si>
  <si>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</si>
  <si>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</si>
  <si>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</si>
  <si>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</si>
  <si>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</si>
  <si>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</si>
  <si>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</si>
  <si>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</si>
  <si>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</si>
  <si>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</si>
  <si>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</si>
  <si>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</si>
  <si>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</si>
  <si>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</si>
  <si>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</si>
  <si>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</si>
  <si>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</si>
  <si>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</si>
  <si>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</si>
  <si>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</si>
  <si>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</si>
  <si>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</si>
  <si>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</si>
  <si>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</si>
  <si>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</si>
  <si>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</si>
  <si>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</si>
  <si>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</si>
  <si>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</si>
  <si>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</si>
  <si>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</si>
  <si>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</si>
  <si>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</si>
  <si>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</si>
  <si>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</si>
  <si>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</si>
  <si>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</si>
  <si>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</si>
  <si>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</si>
  <si>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</si>
  <si>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</si>
  <si>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</si>
  <si>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</si>
  <si>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</si>
  <si>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</si>
  <si>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</si>
  <si>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</si>
  <si>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</si>
  <si>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</si>
  <si>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</si>
  <si>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</si>
  <si>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</si>
  <si>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</si>
  <si>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</si>
  <si>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</si>
  <si>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</si>
  <si>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</si>
  <si>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</si>
  <si>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</si>
  <si>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</si>
  <si>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</si>
  <si>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</si>
  <si>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</si>
  <si>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</si>
  <si>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</si>
  <si>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</si>
  <si>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</si>
  <si>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</si>
  <si>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</si>
  <si>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</si>
  <si>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</si>
  <si>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</si>
  <si>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</si>
  <si>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</si>
  <si>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</si>
  <si>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</si>
  <si>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</si>
  <si>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</si>
  <si>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</si>
  <si>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</si>
  <si>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</si>
  <si>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</si>
  <si>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</si>
  <si>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</si>
  <si>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</si>
  <si>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</si>
  <si>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</si>
  <si>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</si>
  <si>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</si>
  <si>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</si>
  <si>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</si>
  <si>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</si>
  <si>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</si>
  <si>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</si>
  <si>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</si>
  <si>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</si>
  <si>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</si>
  <si>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</si>
  <si>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</si>
  <si>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</si>
  <si>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</si>
  <si>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</si>
  <si>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</si>
  <si>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</si>
  <si>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</si>
  <si>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</si>
  <si>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</si>
  <si>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</si>
  <si>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</si>
  <si>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</si>
  <si>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</si>
  <si>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</si>
  <si>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</si>
  <si>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</si>
  <si>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</si>
  <si>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</si>
  <si>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</si>
  <si>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</si>
  <si>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</si>
  <si>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</si>
  <si>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</si>
  <si>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</si>
  <si>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</si>
  <si>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</si>
  <si>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</si>
  <si>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</si>
  <si>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</si>
  <si>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</si>
  <si>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</si>
  <si>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</si>
  <si>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</si>
  <si>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</si>
  <si>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</si>
  <si>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</si>
  <si>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</si>
  <si>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</si>
  <si>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</si>
  <si>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</si>
  <si>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</si>
  <si>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</si>
  <si>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</si>
  <si>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</si>
  <si>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</si>
  <si>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</si>
  <si>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</si>
  <si>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</si>
  <si>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</si>
  <si>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</si>
  <si>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</si>
  <si>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</si>
  <si>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</si>
  <si>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</si>
  <si>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</si>
  <si>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</si>
  <si>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</si>
  <si>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</si>
  <si>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</si>
  <si>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</si>
  <si>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</si>
  <si>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</si>
  <si>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</si>
  <si>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</si>
  <si>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</si>
  <si>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</si>
  <si>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</si>
  <si>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</si>
  <si>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</si>
  <si>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</si>
  <si>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</si>
  <si>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</si>
  <si>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</si>
  <si>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</si>
  <si>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</si>
  <si>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</si>
  <si>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</si>
  <si>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</si>
  <si>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</si>
  <si>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</si>
  <si>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</si>
  <si>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</si>
  <si>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</si>
  <si>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</si>
  <si>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</si>
  <si>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</si>
  <si>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</si>
  <si>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</si>
  <si>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</si>
  <si>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</si>
  <si>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</si>
  <si>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</si>
  <si>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</si>
  <si>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</si>
  <si>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</si>
  <si>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</si>
  <si>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</si>
  <si>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</si>
  <si>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</si>
  <si>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</si>
  <si>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</si>
  <si>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</si>
  <si>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</si>
  <si>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</si>
  <si>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</si>
  <si>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</si>
  <si>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</si>
  <si>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</si>
  <si>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</si>
  <si>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</si>
  <si>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</si>
  <si>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</si>
  <si>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</si>
  <si>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</si>
  <si>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</si>
  <si>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</si>
  <si>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</si>
  <si>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</si>
  <si>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</si>
  <si>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</si>
  <si>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</si>
  <si>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</si>
  <si>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</si>
  <si>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</si>
  <si>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</si>
  <si>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</si>
  <si>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</si>
  <si>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</si>
  <si>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</si>
  <si>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</si>
  <si>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</si>
  <si>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</si>
  <si>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</si>
  <si>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</si>
  <si>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</si>
  <si>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</si>
  <si>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</si>
  <si>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</si>
  <si>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</si>
  <si>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</si>
  <si>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</si>
  <si>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</si>
  <si>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</si>
  <si>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</si>
  <si>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</si>
  <si>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</si>
  <si>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</si>
  <si>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</si>
  <si>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</si>
  <si>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</si>
  <si>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</si>
  <si>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</si>
  <si>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</si>
  <si>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</si>
  <si>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</si>
  <si>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</si>
  <si>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</si>
  <si>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</si>
  <si>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</si>
  <si>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</si>
  <si>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</si>
  <si>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</si>
  <si>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</si>
  <si>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</si>
  <si>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</si>
  <si>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</si>
  <si>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</si>
  <si>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</si>
  <si>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</si>
  <si>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</si>
  <si>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</si>
  <si>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</si>
  <si>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</si>
  <si>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</si>
  <si>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</si>
  <si>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</si>
  <si>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</si>
  <si>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</si>
  <si>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</si>
  <si>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</si>
  <si>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</si>
  <si>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</si>
  <si>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</si>
  <si>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</si>
  <si>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</si>
  <si>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</si>
  <si>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</si>
  <si>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</si>
  <si>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</si>
  <si>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</si>
  <si>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</si>
  <si>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</si>
  <si>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</si>
  <si>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</si>
  <si>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</si>
  <si>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</si>
  <si>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</si>
  <si>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</si>
  <si>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</si>
  <si>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</si>
  <si>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</si>
  <si>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</si>
  <si>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</si>
  <si>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</si>
  <si>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</si>
  <si>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</si>
  <si>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</si>
  <si>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</si>
  <si>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</si>
  <si>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</si>
  <si>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</si>
  <si>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</si>
  <si>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</si>
  <si>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</si>
  <si>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</si>
  <si>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</si>
  <si>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</si>
  <si>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</si>
  <si>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</si>
  <si>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</si>
  <si>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</si>
  <si>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</si>
  <si>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</si>
  <si>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</si>
  <si>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</si>
  <si>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</si>
  <si>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</si>
  <si>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</si>
  <si>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</si>
  <si>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</si>
  <si>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</si>
  <si>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</si>
  <si>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</si>
  <si>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</si>
  <si>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</si>
  <si>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</si>
  <si>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</si>
  <si>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</si>
  <si>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</si>
  <si>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</si>
  <si>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</si>
  <si>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</si>
  <si>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</si>
  <si>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</si>
  <si>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</si>
  <si>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</si>
  <si>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</si>
  <si>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</si>
  <si>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</si>
  <si>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</si>
  <si>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</si>
  <si>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</si>
  <si>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</si>
  <si>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</si>
  <si>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</si>
  <si>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</si>
  <si>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</si>
  <si>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</si>
  <si>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</si>
  <si>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</si>
  <si>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</si>
  <si>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</si>
  <si>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</si>
  <si>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</si>
  <si>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</si>
  <si>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</si>
  <si>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</si>
  <si>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</si>
  <si>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</si>
  <si>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</si>
  <si>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</si>
  <si>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</si>
  <si>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</si>
  <si>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</si>
  <si>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</si>
  <si>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</si>
  <si>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</si>
  <si>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</si>
  <si>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</si>
  <si>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</si>
  <si>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</si>
  <si>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</si>
  <si>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</si>
  <si>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</si>
  <si>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</si>
  <si>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</si>
  <si>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</si>
  <si>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</si>
  <si>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</si>
  <si>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</si>
  <si>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</si>
  <si>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</si>
  <si>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</si>
  <si>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</si>
  <si>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</si>
  <si>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</si>
  <si>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</si>
  <si>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</si>
  <si>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</si>
  <si>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</si>
  <si>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</si>
  <si>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</si>
  <si>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</si>
  <si>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</si>
  <si>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</si>
  <si>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</si>
  <si>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</si>
  <si>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</si>
  <si>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</si>
  <si>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</si>
  <si>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</si>
  <si>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</si>
  <si>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</si>
  <si>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</si>
  <si>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</si>
  <si>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</si>
  <si>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</si>
  <si>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</si>
  <si>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</si>
  <si>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</si>
  <si>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</si>
  <si>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</si>
  <si>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</si>
  <si>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</si>
  <si>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</si>
  <si>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</si>
  <si>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</si>
  <si>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</si>
  <si>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</si>
  <si>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</si>
  <si>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</si>
  <si>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</si>
  <si>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</si>
  <si>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</si>
  <si>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</si>
  <si>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</si>
  <si>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</si>
  <si>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</si>
  <si>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</si>
  <si>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</si>
  <si>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</si>
  <si>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</si>
  <si>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</si>
  <si>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</si>
  <si>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</si>
  <si>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</si>
  <si>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</si>
  <si>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</si>
  <si>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</si>
  <si>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</si>
  <si>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</si>
  <si>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</si>
  <si>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</si>
  <si>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</si>
  <si>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</si>
  <si>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</si>
  <si>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</si>
  <si>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</si>
  <si>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</si>
  <si>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</si>
  <si>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</si>
  <si>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</si>
  <si>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</si>
  <si>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</si>
  <si>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</si>
  <si>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</si>
  <si>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</si>
  <si>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</si>
  <si>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</si>
  <si>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</si>
  <si>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</si>
  <si>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</si>
  <si>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</si>
  <si>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</si>
  <si>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</si>
  <si>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</si>
  <si>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</si>
  <si>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</si>
  <si>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</si>
  <si>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</si>
  <si>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</si>
  <si>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</si>
  <si>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</si>
  <si>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</si>
  <si>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</si>
  <si>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</si>
  <si>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</si>
  <si>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</si>
  <si>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</si>
  <si>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</si>
  <si>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</si>
  <si>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</si>
  <si>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</si>
  <si>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</si>
  <si>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</si>
  <si>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</si>
  <si>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</si>
  <si>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</si>
  <si>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</si>
  <si>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</si>
  <si>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</si>
  <si>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</si>
  <si>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</si>
  <si>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</si>
  <si>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</si>
  <si>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</si>
  <si>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</si>
  <si>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</si>
  <si>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</si>
  <si>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</si>
  <si>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</si>
  <si>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</si>
  <si>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</si>
  <si>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</si>
  <si>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</si>
  <si>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</si>
  <si>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</si>
  <si>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</si>
  <si>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</si>
  <si>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</si>
  <si>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</si>
  <si>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</si>
  <si>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</si>
  <si>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</si>
  <si>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</si>
  <si>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</si>
  <si>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</si>
  <si>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</si>
  <si>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</si>
  <si>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</si>
  <si>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</si>
  <si>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</si>
  <si>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</si>
  <si>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</si>
  <si>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</si>
  <si>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</si>
  <si>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</si>
  <si>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</si>
  <si>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</si>
  <si>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</si>
  <si>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</si>
  <si>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</si>
  <si>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</si>
  <si>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</si>
  <si>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</si>
  <si>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</si>
  <si>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</si>
  <si>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</si>
  <si>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</si>
  <si>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</si>
  <si>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</si>
  <si>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</si>
  <si>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</si>
  <si>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</si>
  <si>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</si>
  <si>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</si>
  <si>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</si>
  <si>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</si>
  <si>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</si>
  <si>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</si>
  <si>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</si>
  <si>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</si>
  <si>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</si>
  <si>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</si>
  <si>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</si>
  <si>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</si>
  <si>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</si>
  <si>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</si>
  <si>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</si>
  <si>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</si>
  <si>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</si>
  <si>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</si>
  <si>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</si>
  <si>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</si>
  <si>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</si>
  <si>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</si>
  <si>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</si>
  <si>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</si>
  <si>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</si>
  <si>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</si>
  <si>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</si>
  <si>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</si>
  <si>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</si>
  <si>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</si>
  <si>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</si>
  <si>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</si>
  <si>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</si>
  <si>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</si>
  <si>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</si>
  <si>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</si>
  <si>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</si>
  <si>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</si>
  <si>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</si>
  <si>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</si>
  <si>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</si>
  <si>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</si>
  <si>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</si>
  <si>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</si>
  <si>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</si>
  <si>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</si>
  <si>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</si>
  <si>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</si>
  <si>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</si>
  <si>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</si>
  <si>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</si>
  <si>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</si>
  <si>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</si>
  <si>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</si>
  <si>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</si>
  <si>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</si>
  <si>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</si>
  <si>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</si>
  <si>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</si>
  <si>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</si>
  <si>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</si>
  <si>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</si>
  <si>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</si>
  <si>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</si>
  <si>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</si>
  <si>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</si>
  <si>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</si>
  <si>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</si>
  <si>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</si>
  <si>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</si>
  <si>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</si>
  <si>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</si>
  <si>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</si>
  <si>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</si>
  <si>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</si>
  <si>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</si>
  <si>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</si>
  <si>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</si>
  <si>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</si>
  <si>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</si>
  <si>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</si>
  <si>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</si>
  <si>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</si>
  <si>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</si>
  <si>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</si>
  <si>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</si>
  <si>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</si>
  <si>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</si>
  <si>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</si>
  <si>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</si>
  <si>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</si>
  <si>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</si>
  <si>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</si>
  <si>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</si>
  <si>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</si>
  <si>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</si>
  <si>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</si>
  <si>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</si>
  <si>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</si>
  <si>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</si>
  <si>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</si>
  <si>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</si>
  <si>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</si>
  <si>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</si>
  <si>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</si>
  <si>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</si>
  <si>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</si>
  <si>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</si>
  <si>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</si>
  <si>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</si>
  <si>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</si>
  <si>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</si>
  <si>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</si>
  <si>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</si>
  <si>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</si>
  <si>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</si>
  <si>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</si>
  <si>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</si>
  <si>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</si>
  <si>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</si>
  <si>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</si>
  <si>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</si>
  <si>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</si>
  <si>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</si>
  <si>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</si>
  <si>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</si>
  <si>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</si>
  <si>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</si>
  <si>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</si>
  <si>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</si>
  <si>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</si>
  <si>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</si>
  <si>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</si>
  <si>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</si>
  <si>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</si>
  <si>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</si>
  <si>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</si>
  <si>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</si>
  <si>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</si>
  <si>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</si>
  <si>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</si>
  <si>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</si>
  <si>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</si>
  <si>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</si>
  <si>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</si>
  <si>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</si>
  <si>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</si>
  <si>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</si>
  <si>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</si>
  <si>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</si>
  <si>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</si>
  <si>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</si>
  <si>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</si>
  <si>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</si>
  <si>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</si>
  <si>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</si>
  <si>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</si>
  <si>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</si>
  <si>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</si>
  <si>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</si>
  <si>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</si>
  <si>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</si>
  <si>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</si>
  <si>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</si>
  <si>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</si>
  <si>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</si>
  <si>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</si>
  <si>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</si>
  <si>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</si>
  <si>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</si>
  <si>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</si>
  <si>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</si>
  <si>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</si>
  <si>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</si>
  <si>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</si>
  <si>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</si>
  <si>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</si>
  <si>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</si>
  <si>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</si>
  <si>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</si>
  <si>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</si>
  <si>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</si>
  <si>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</si>
  <si>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</si>
  <si>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</si>
  <si>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</si>
  <si>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</si>
  <si>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</si>
  <si>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</si>
  <si>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</si>
  <si>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</si>
  <si>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</si>
  <si>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</si>
  <si>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</si>
  <si>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</si>
  <si>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</si>
  <si>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</si>
  <si>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</si>
  <si>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</si>
  <si>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</si>
  <si>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</si>
  <si>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</si>
  <si>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</si>
  <si>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</si>
  <si>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</si>
  <si>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</si>
  <si>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</si>
  <si>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</si>
  <si>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</si>
  <si>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</si>
  <si>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</si>
  <si>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</si>
  <si>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</si>
  <si>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</si>
  <si>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</si>
  <si>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</si>
  <si>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</si>
  <si>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</si>
  <si>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</si>
  <si>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</si>
  <si>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</si>
  <si>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</si>
  <si>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</si>
  <si>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</si>
  <si>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</si>
  <si>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</si>
  <si>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</si>
  <si>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</si>
  <si>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</si>
  <si>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</si>
  <si>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</si>
  <si>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</si>
  <si>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</si>
  <si>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</si>
  <si>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</si>
  <si>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</si>
  <si>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</si>
  <si>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</si>
  <si>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</si>
  <si>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</si>
  <si>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</si>
  <si>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</si>
  <si>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</si>
  <si>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</si>
  <si>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</si>
  <si>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</si>
  <si>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</si>
  <si>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</si>
  <si>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</si>
  <si>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</si>
  <si>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</si>
  <si>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</si>
  <si>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</si>
  <si>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</si>
  <si>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</si>
  <si>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</si>
  <si>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</si>
  <si>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</si>
  <si>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</si>
  <si>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</si>
  <si>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</si>
  <si>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</si>
  <si>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</si>
  <si>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</si>
  <si>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</si>
  <si>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</si>
  <si>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</si>
  <si>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</si>
  <si>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</si>
  <si>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</si>
  <si>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</si>
  <si>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</si>
  <si>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</si>
  <si>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</si>
  <si>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</si>
  <si>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</si>
  <si>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</si>
  <si>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</si>
  <si>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</si>
  <si>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</si>
  <si>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</si>
  <si>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</si>
  <si>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</si>
  <si>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</si>
  <si>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</si>
  <si>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</si>
  <si>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</si>
  <si>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</si>
  <si>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</si>
  <si>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</si>
  <si>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</si>
  <si>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</si>
  <si>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</si>
  <si>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</si>
  <si>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</si>
  <si>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</si>
  <si>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</si>
  <si>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</si>
  <si>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</si>
  <si>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</si>
  <si>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</si>
  <si>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</si>
  <si>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</si>
  <si>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</si>
  <si>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</si>
  <si>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</si>
  <si>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</si>
  <si>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</si>
  <si>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</si>
  <si>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</si>
  <si>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</si>
  <si>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</si>
  <si>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</si>
  <si>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</si>
  <si>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</si>
  <si>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</si>
  <si>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</si>
  <si>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</si>
  <si>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</si>
  <si>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</si>
  <si>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</si>
  <si>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</si>
  <si>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</si>
  <si>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</si>
  <si>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</si>
  <si>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</si>
  <si>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</si>
  <si>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</si>
  <si>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</si>
  <si>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</si>
  <si>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</si>
  <si>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</si>
  <si>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</si>
  <si>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</si>
  <si>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</si>
  <si>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</si>
  <si>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</si>
  <si>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</si>
  <si>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</si>
  <si>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</si>
  <si>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</si>
  <si>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</si>
  <si>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</si>
  <si>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</si>
  <si>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</si>
  <si>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</si>
  <si>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</si>
  <si>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</si>
  <si>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</si>
  <si>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</si>
  <si>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</si>
  <si>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</si>
  <si>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</si>
  <si>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</si>
  <si>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</si>
  <si>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</si>
  <si>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</si>
  <si>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</si>
  <si>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</si>
  <si>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</si>
  <si>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</si>
  <si>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</si>
  <si>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</si>
  <si>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</si>
  <si>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</si>
  <si>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</si>
  <si>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</si>
  <si>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</si>
  <si>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</si>
  <si>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</si>
  <si>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</si>
  <si>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</si>
  <si>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</si>
  <si>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</si>
  <si>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</si>
  <si>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</si>
  <si>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</si>
  <si>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</si>
  <si>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</si>
  <si>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</si>
  <si>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</si>
  <si>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</si>
  <si>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</si>
  <si>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</si>
  <si>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</si>
  <si>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</si>
  <si>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</si>
  <si>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</si>
  <si>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</si>
  <si>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</si>
  <si>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</si>
  <si>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</si>
  <si>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</si>
  <si>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</si>
  <si>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</si>
  <si>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</si>
  <si>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</si>
  <si>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</si>
  <si>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</si>
  <si>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</si>
  <si>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</si>
  <si>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</si>
  <si>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</si>
  <si>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</si>
  <si>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</si>
  <si>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</si>
  <si>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</si>
  <si>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</si>
  <si>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</si>
  <si>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</si>
  <si>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</si>
  <si>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</si>
  <si>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</si>
  <si>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</si>
  <si>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</si>
  <si>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</si>
  <si>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</si>
  <si>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</si>
  <si>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</si>
  <si>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</si>
  <si>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</si>
  <si>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</si>
  <si>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</si>
  <si>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</si>
  <si>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</si>
  <si>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</si>
  <si>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</si>
  <si>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</si>
  <si>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</si>
  <si>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</si>
  <si>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</si>
  <si>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</si>
  <si>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</si>
  <si>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</si>
  <si>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</si>
  <si>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</si>
  <si>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</si>
  <si>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</si>
  <si>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</si>
  <si>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</si>
  <si>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</si>
  <si>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</si>
  <si>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</si>
  <si>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</si>
  <si>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</si>
  <si>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</si>
  <si>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</si>
  <si>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</si>
  <si>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</si>
  <si>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</si>
  <si>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</si>
  <si>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</si>
  <si>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</si>
  <si>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</si>
  <si>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</si>
  <si>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</si>
  <si>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</si>
  <si>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</si>
  <si>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</si>
  <si>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</si>
  <si>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</si>
  <si>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</si>
  <si>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</si>
  <si>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</si>
  <si>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</si>
  <si>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</si>
  <si>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</si>
  <si>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</si>
  <si>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</si>
  <si>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</si>
  <si>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</si>
  <si>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</si>
  <si>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</si>
  <si>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</si>
  <si>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</si>
  <si>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</si>
  <si>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</si>
  <si>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</si>
  <si>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</si>
  <si>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</si>
  <si>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</si>
  <si>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</si>
  <si>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</si>
  <si>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</si>
  <si>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</si>
  <si>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</si>
  <si>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</si>
  <si>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</si>
  <si>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</si>
  <si>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</si>
  <si>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</si>
  <si>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</si>
  <si>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</si>
  <si>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</si>
  <si>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</si>
  <si>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</si>
  <si>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</si>
  <si>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</si>
  <si>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</si>
  <si>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</si>
  <si>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</si>
  <si>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</si>
  <si>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</si>
  <si>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</si>
  <si>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</si>
  <si>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</si>
  <si>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</si>
  <si>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</si>
  <si>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</si>
  <si>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</si>
  <si>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</si>
  <si>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</si>
  <si>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</si>
  <si>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</si>
  <si>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</si>
  <si>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</si>
  <si>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</si>
  <si>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</si>
  <si>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</si>
  <si>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</si>
  <si>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</si>
  <si>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</si>
  <si>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</si>
  <si>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</si>
  <si>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</si>
  <si>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</si>
  <si>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</si>
  <si>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</si>
  <si>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</si>
  <si>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</si>
  <si>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</si>
  <si>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</si>
  <si>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</si>
  <si>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</si>
  <si>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</si>
  <si>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</si>
  <si>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</si>
  <si>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</si>
  <si>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</si>
  <si>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</si>
  <si>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</si>
  <si>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</si>
  <si>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</si>
  <si>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</si>
  <si>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</si>
  <si>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</si>
  <si>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</si>
  <si>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</si>
  <si>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</si>
  <si>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</si>
  <si>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</si>
  <si>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</si>
  <si>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</si>
  <si>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</si>
  <si>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</si>
  <si>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</si>
  <si>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</si>
  <si>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</si>
  <si>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</si>
  <si>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</si>
  <si>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</si>
  <si>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</si>
  <si>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</si>
  <si>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</si>
  <si>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</si>
  <si>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</si>
  <si>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</si>
  <si>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</si>
  <si>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</si>
  <si>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</si>
  <si>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</si>
  <si>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</si>
  <si>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</si>
  <si>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</si>
  <si>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</si>
  <si>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</si>
  <si>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</si>
  <si>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</si>
  <si>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</si>
  <si>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</si>
  <si>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</si>
  <si>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</si>
  <si>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</si>
  <si>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</si>
  <si>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</si>
  <si>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</si>
  <si>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</si>
  <si>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</si>
  <si>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</si>
  <si>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</si>
  <si>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</si>
  <si>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</si>
  <si>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</si>
  <si>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</si>
  <si>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</si>
  <si>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</si>
  <si>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</si>
  <si>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</si>
  <si>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</si>
  <si>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</si>
  <si>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</si>
  <si>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</si>
  <si>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</si>
  <si>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</si>
  <si>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</si>
  <si>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</si>
  <si>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</si>
  <si>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</si>
  <si>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</si>
  <si>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</si>
  <si>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</si>
  <si>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</si>
  <si>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</si>
  <si>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</si>
  <si>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</si>
  <si>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</si>
  <si>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</si>
  <si>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</si>
  <si>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</si>
  <si>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</si>
  <si>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</si>
  <si>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</si>
  <si>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</si>
  <si>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</si>
  <si>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</si>
  <si>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</si>
  <si>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</si>
  <si>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</si>
  <si>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</si>
  <si>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</si>
  <si>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</si>
  <si>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</si>
  <si>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</si>
  <si>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</si>
  <si>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</si>
  <si>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</si>
  <si>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</si>
  <si>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</si>
  <si>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</si>
  <si>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</si>
  <si>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</si>
  <si>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</si>
  <si>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</si>
  <si>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</si>
  <si>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</si>
  <si>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</si>
  <si>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</si>
  <si>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</si>
  <si>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</si>
  <si>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</si>
  <si>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</si>
  <si>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</si>
  <si>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</si>
  <si>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</si>
  <si>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</si>
  <si>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</si>
  <si>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</si>
  <si>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</si>
  <si>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</si>
  <si>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</si>
  <si>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</si>
  <si>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</si>
  <si>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</si>
  <si>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</si>
  <si>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</si>
  <si>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</si>
  <si>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</si>
  <si>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</si>
  <si>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</si>
  <si>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</si>
  <si>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</si>
  <si>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</si>
  <si>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</si>
  <si>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</si>
  <si>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</si>
  <si>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</si>
  <si>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</si>
  <si>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</si>
  <si>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</si>
  <si>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</si>
  <si>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</si>
  <si>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</si>
  <si>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</si>
  <si>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</si>
  <si>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</si>
  <si>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</si>
  <si>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</si>
  <si>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</si>
  <si>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</si>
  <si>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</si>
  <si>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</si>
  <si>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</si>
  <si>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</si>
  <si>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</si>
  <si>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</si>
  <si>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</si>
  <si>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</si>
  <si>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</si>
  <si>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</si>
  <si>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</si>
  <si>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</si>
  <si>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</si>
  <si>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</si>
  <si>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</si>
  <si>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</si>
  <si>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</si>
  <si>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</si>
  <si>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</si>
  <si>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</si>
  <si>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</si>
  <si>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</si>
  <si>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</si>
  <si>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</si>
  <si>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</si>
  <si>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</si>
  <si>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</si>
  <si>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</si>
  <si>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</si>
  <si>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</si>
  <si>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</si>
  <si>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</si>
  <si>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</si>
  <si>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</si>
  <si>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</si>
  <si>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</si>
  <si>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</si>
  <si>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</si>
  <si>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</si>
  <si>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</si>
  <si>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</si>
  <si>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</si>
  <si>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</si>
  <si>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</si>
  <si>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</si>
  <si>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</si>
  <si>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</si>
  <si>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</si>
  <si>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</si>
  <si>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</si>
  <si>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</si>
  <si>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</si>
  <si>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</si>
  <si>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</si>
  <si>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</si>
  <si>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</si>
  <si>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</si>
  <si>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</si>
  <si>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</si>
  <si>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</si>
  <si>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</si>
  <si>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</si>
  <si>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</si>
  <si>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</si>
  <si>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</si>
  <si>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</si>
  <si>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</si>
  <si>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</si>
  <si>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</si>
  <si>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</si>
  <si>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</si>
  <si>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</si>
  <si>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</si>
  <si>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</si>
  <si>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</si>
  <si>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</si>
  <si>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</si>
  <si>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</si>
  <si>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</si>
  <si>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</si>
  <si>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</si>
  <si>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</si>
  <si>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</si>
  <si>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</si>
  <si>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</si>
  <si>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</si>
  <si>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</si>
  <si>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</si>
  <si>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</si>
  <si>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</si>
  <si>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</si>
  <si>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</si>
  <si>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</si>
  <si>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</si>
  <si>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</si>
  <si>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</si>
  <si>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</si>
  <si>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</si>
  <si>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</si>
  <si>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</si>
  <si>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</si>
  <si>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</si>
  <si>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</si>
  <si>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</si>
  <si>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</si>
  <si>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</si>
  <si>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</si>
  <si>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</si>
  <si>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</si>
  <si>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</si>
  <si>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</si>
  <si>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</si>
  <si>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</si>
  <si>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</si>
  <si>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</si>
  <si>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</si>
  <si>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</si>
  <si>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</si>
  <si>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</si>
  <si>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</si>
  <si>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</si>
  <si>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</si>
  <si>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</si>
  <si>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</si>
  <si>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</si>
  <si>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</si>
  <si>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</si>
  <si>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</si>
  <si>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</si>
  <si>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</si>
  <si>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</si>
  <si>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</si>
  <si>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</si>
  <si>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</si>
  <si>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</si>
  <si>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</si>
  <si>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</si>
  <si>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</si>
  <si>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</si>
  <si>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</si>
  <si>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</si>
  <si>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</si>
  <si>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</si>
  <si>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</si>
  <si>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</si>
  <si>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</si>
  <si>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</si>
  <si>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</si>
  <si>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</si>
  <si>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</si>
  <si>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</si>
  <si>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</si>
  <si>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</si>
  <si>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</si>
  <si>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</si>
  <si>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</si>
  <si>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</si>
  <si>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</si>
  <si>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</si>
  <si>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</si>
  <si>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</si>
  <si>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</si>
  <si>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</si>
  <si>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</si>
  <si>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</si>
  <si>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</si>
  <si>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</si>
  <si>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</si>
  <si>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</si>
  <si>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</si>
  <si>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</si>
  <si>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</si>
  <si>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</si>
  <si>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</si>
  <si>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</si>
  <si>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</si>
  <si>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</si>
  <si>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</si>
  <si>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</si>
  <si>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</si>
  <si>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</si>
  <si>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</si>
  <si>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</si>
  <si>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</si>
  <si>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</si>
  <si>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</si>
  <si>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</si>
  <si>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</si>
  <si>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</si>
  <si>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</si>
  <si>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</si>
  <si>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</si>
  <si>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</si>
  <si>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</si>
  <si>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</si>
  <si>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</si>
  <si>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</si>
  <si>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</si>
  <si>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</si>
  <si>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</si>
  <si>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</si>
  <si>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</si>
  <si>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</si>
  <si>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</si>
  <si>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</si>
  <si>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</si>
  <si>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</si>
  <si>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</si>
  <si>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</si>
  <si>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</si>
  <si>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</si>
  <si>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</si>
  <si>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</si>
  <si>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</si>
  <si>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</si>
  <si>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</si>
  <si>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</si>
  <si>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</si>
  <si>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</si>
  <si>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</si>
  <si>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</si>
  <si>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</si>
  <si>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</si>
  <si>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</si>
  <si>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</si>
  <si>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</si>
  <si>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</si>
  <si>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</si>
  <si>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</si>
  <si>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</si>
  <si>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</si>
  <si>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</si>
  <si>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</si>
  <si>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</si>
  <si>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</si>
  <si>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</si>
  <si>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</si>
  <si>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</si>
  <si>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</si>
  <si>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</si>
  <si>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</si>
  <si>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</si>
  <si>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</si>
  <si>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</si>
  <si>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</si>
  <si>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</si>
  <si>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</si>
  <si>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</si>
  <si>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</si>
  <si>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</si>
  <si>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</si>
  <si>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</si>
  <si>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</si>
  <si>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</si>
  <si>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</si>
  <si>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</si>
  <si>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</si>
  <si>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</si>
  <si>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</si>
  <si>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</si>
  <si>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</si>
  <si>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</si>
  <si>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</si>
  <si>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</si>
  <si>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</si>
  <si>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</si>
  <si>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</si>
  <si>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</si>
  <si>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</si>
  <si>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</si>
  <si>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</si>
  <si>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</si>
  <si>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</si>
  <si>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</si>
  <si>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</si>
  <si>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</si>
  <si>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</si>
  <si>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</si>
  <si>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</si>
  <si>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</si>
  <si>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</si>
  <si>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</si>
  <si>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</si>
  <si>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</si>
  <si>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</si>
  <si>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</si>
  <si>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</si>
  <si>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</si>
  <si>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</si>
  <si>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</si>
  <si>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</si>
  <si>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</si>
  <si>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</si>
  <si>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</si>
  <si>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</si>
  <si>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</si>
  <si>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</si>
  <si>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</si>
  <si>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</si>
  <si>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</si>
  <si>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</si>
  <si>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</si>
  <si>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</si>
  <si>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</si>
  <si>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</si>
  <si>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</si>
  <si>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</si>
  <si>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</si>
  <si>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</si>
  <si>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</si>
  <si>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</si>
  <si>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</si>
  <si>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</si>
  <si>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</si>
  <si>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</si>
  <si>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</si>
  <si>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</si>
  <si>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</si>
  <si>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</si>
  <si>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</si>
  <si>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</si>
  <si>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</si>
  <si>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</si>
  <si>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</si>
  <si>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</si>
  <si>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</si>
  <si>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</si>
  <si>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</si>
  <si>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</si>
  <si>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</si>
  <si>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</si>
  <si>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</si>
  <si>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</si>
  <si>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</si>
  <si>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</si>
  <si>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</si>
  <si>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</si>
  <si>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</si>
  <si>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</si>
  <si>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</si>
  <si>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</si>
  <si>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</si>
  <si>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</si>
  <si>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</si>
  <si>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</si>
  <si>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</si>
  <si>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</si>
  <si>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</si>
  <si>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</si>
  <si>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</si>
  <si>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</si>
  <si>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</si>
  <si>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</si>
  <si>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</si>
  <si>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</si>
  <si>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</si>
  <si>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</si>
  <si>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</si>
  <si>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</si>
  <si>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</si>
  <si>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</si>
  <si>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</si>
  <si>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</si>
  <si>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</si>
  <si>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</si>
  <si>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</si>
  <si>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</si>
  <si>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</si>
  <si>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</si>
  <si>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</si>
  <si>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</si>
  <si>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</si>
  <si>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</si>
  <si>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</si>
  <si>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</si>
  <si>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</si>
  <si>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</si>
  <si>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</si>
  <si>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</si>
  <si>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</si>
  <si>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</si>
  <si>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</si>
  <si>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</si>
  <si>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</si>
  <si>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</si>
  <si>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</si>
  <si>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</si>
  <si>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</si>
  <si>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</si>
  <si>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</si>
  <si>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</si>
  <si>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</si>
  <si>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</si>
  <si>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</si>
  <si>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</si>
  <si>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</si>
  <si>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</si>
  <si>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</si>
  <si>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</si>
  <si>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</si>
  <si>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</si>
  <si>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</si>
  <si>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</si>
  <si>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</si>
  <si>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</si>
  <si>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</si>
  <si>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</si>
  <si>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</si>
  <si>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</si>
  <si>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</si>
  <si>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</si>
  <si>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</si>
  <si>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</si>
  <si>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</si>
  <si>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</si>
  <si>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</si>
  <si>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</si>
  <si>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</si>
  <si>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</si>
  <si>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</si>
  <si>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</si>
  <si>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</si>
  <si>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</si>
  <si>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</si>
  <si>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</si>
  <si>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</si>
  <si>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</si>
  <si>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</si>
  <si>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</si>
  <si>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</si>
  <si>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</si>
  <si>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</si>
  <si>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</si>
  <si>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</si>
  <si>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</si>
  <si>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</si>
  <si>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</si>
  <si>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</si>
  <si>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</si>
  <si>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</si>
  <si>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</si>
  <si>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</si>
  <si>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</si>
  <si>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</si>
  <si>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</si>
  <si>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</si>
  <si>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</si>
  <si>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</si>
  <si>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</si>
  <si>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</si>
  <si>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</si>
  <si>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</si>
  <si>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</si>
  <si>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</si>
  <si>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</si>
  <si>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</si>
  <si>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</si>
  <si>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</si>
  <si>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</si>
  <si>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</si>
  <si>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</si>
  <si>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</si>
  <si>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</si>
  <si>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</si>
  <si>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</si>
  <si>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</si>
  <si>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</si>
  <si>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</si>
  <si>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</si>
  <si>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</si>
  <si>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</si>
  <si>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</si>
  <si>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</si>
  <si>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</si>
  <si>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</si>
  <si>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</si>
  <si>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</si>
  <si>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</si>
  <si>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</si>
  <si>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</si>
  <si>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</si>
  <si>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</si>
  <si>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</si>
  <si>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</si>
  <si>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</si>
  <si>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</si>
  <si>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</si>
  <si>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</si>
  <si>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</si>
  <si>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</si>
  <si>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</si>
  <si>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</si>
  <si>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</si>
  <si>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</si>
  <si>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</si>
  <si>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</si>
  <si>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</si>
  <si>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</si>
  <si>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</si>
  <si>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</si>
  <si>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</si>
  <si>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</si>
  <si>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</si>
  <si>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</si>
  <si>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</si>
  <si>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</si>
  <si>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</si>
  <si>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</si>
  <si>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</si>
  <si>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</si>
  <si>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</si>
  <si>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</si>
  <si>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</si>
  <si>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</si>
  <si>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</si>
  <si>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</si>
  <si>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</si>
  <si>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</si>
  <si>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</si>
  <si>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</si>
  <si>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</si>
  <si>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</si>
  <si>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</si>
  <si>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</si>
  <si>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</si>
  <si>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</si>
  <si>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</si>
  <si>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</si>
  <si>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</si>
  <si>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</si>
  <si>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</si>
  <si>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</si>
  <si>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</si>
  <si>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</si>
  <si>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</si>
  <si>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</si>
  <si>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</si>
  <si>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</si>
  <si>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</si>
  <si>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</si>
  <si>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</si>
  <si>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</si>
  <si>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</si>
  <si>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</si>
  <si>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</si>
  <si>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</si>
  <si>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</si>
  <si>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</si>
  <si>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</si>
  <si>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</si>
  <si>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</si>
  <si>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</si>
  <si>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</si>
  <si>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</si>
  <si>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</si>
  <si>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</si>
  <si>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</si>
  <si>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</si>
  <si>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</si>
  <si>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</si>
  <si>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</si>
  <si>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</si>
  <si>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</si>
  <si>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</si>
  <si>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</si>
  <si>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</si>
  <si>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</si>
  <si>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</si>
  <si>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</si>
  <si>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</si>
  <si>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</si>
  <si>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</si>
  <si>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</si>
  <si>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</si>
  <si>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</si>
  <si>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</si>
  <si>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</si>
  <si>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</si>
  <si>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</si>
  <si>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</si>
  <si>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</si>
  <si>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</si>
  <si>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</si>
  <si>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</si>
  <si>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</si>
  <si>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</si>
  <si>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</si>
  <si>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</si>
  <si>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</si>
  <si>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</si>
  <si>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</si>
  <si>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</si>
  <si>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</si>
  <si>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</si>
  <si>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</si>
  <si>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</si>
  <si>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</si>
  <si>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</si>
  <si>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</si>
  <si>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</si>
  <si>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</si>
  <si>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</si>
  <si>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</si>
  <si>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</si>
  <si>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</si>
  <si>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</si>
  <si>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</si>
  <si>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</si>
  <si>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</si>
  <si>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</si>
  <si>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</si>
  <si>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</si>
  <si>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</si>
  <si>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</si>
  <si>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</si>
  <si>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</si>
  <si>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</si>
  <si>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</si>
  <si>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</si>
  <si>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</si>
  <si>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</si>
  <si>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</si>
  <si>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</si>
  <si>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</si>
  <si>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</si>
  <si>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</si>
  <si>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</si>
  <si>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</si>
  <si>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</si>
  <si>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</si>
  <si>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</si>
  <si>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</si>
  <si>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</si>
  <si>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</si>
  <si>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</si>
  <si>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</si>
  <si>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</si>
  <si>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</si>
  <si>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</si>
  <si>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</si>
  <si>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</si>
  <si>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</si>
  <si>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</si>
  <si>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</si>
  <si>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</si>
  <si>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</si>
  <si>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</si>
  <si>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</si>
  <si>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</si>
  <si>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</si>
  <si>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</si>
  <si>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</si>
  <si>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</si>
  <si>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</si>
  <si>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</si>
  <si>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</si>
  <si>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</si>
  <si>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</si>
  <si>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</si>
  <si>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</si>
  <si>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</si>
  <si>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</si>
  <si>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</si>
  <si>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</si>
  <si>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</si>
  <si>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</si>
  <si>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</si>
  <si>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</si>
  <si>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</si>
  <si>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</si>
  <si>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</si>
  <si>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</si>
  <si>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</si>
  <si>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</si>
  <si>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</si>
  <si>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</si>
  <si>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</si>
  <si>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</si>
  <si>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</si>
  <si>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</si>
  <si>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</si>
  <si>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</si>
  <si>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</si>
  <si>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</si>
  <si>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</si>
  <si>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</si>
  <si>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</si>
  <si>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</si>
  <si>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</si>
  <si>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</si>
  <si>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</si>
  <si>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</si>
  <si>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</si>
  <si>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</si>
  <si>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</si>
  <si>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</si>
  <si>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</si>
  <si>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</si>
  <si>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</si>
  <si>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</si>
  <si>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</si>
  <si>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</si>
  <si>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</si>
  <si>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</si>
  <si>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</si>
  <si>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</si>
  <si>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</si>
  <si>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</si>
  <si>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</si>
  <si>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</si>
  <si>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</si>
  <si>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</si>
  <si>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</si>
  <si>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</si>
  <si>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</si>
  <si>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</si>
  <si>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</si>
  <si>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</si>
  <si>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</si>
  <si>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</si>
  <si>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</si>
  <si>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</si>
  <si>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</si>
  <si>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</si>
  <si>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</si>
  <si>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</si>
  <si>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</si>
  <si>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</si>
  <si>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</si>
  <si>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</si>
  <si>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</si>
  <si>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</si>
  <si>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</si>
  <si>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</si>
  <si>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</si>
  <si>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</si>
  <si>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</si>
  <si>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</si>
  <si>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</si>
  <si>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</si>
  <si>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</si>
  <si>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</si>
  <si>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</si>
  <si>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</si>
  <si>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</si>
  <si>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</si>
  <si>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</si>
  <si>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</si>
  <si>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</si>
  <si>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</si>
  <si>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</si>
  <si>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</si>
  <si>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</si>
  <si>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</si>
  <si>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</si>
  <si>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</si>
  <si>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</si>
  <si>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</si>
  <si>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</si>
  <si>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</si>
  <si>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</si>
  <si>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</si>
  <si>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</si>
  <si>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</si>
  <si>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</si>
  <si>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</si>
  <si>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</si>
  <si>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</si>
  <si>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</si>
  <si>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</si>
  <si>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</si>
  <si>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</si>
  <si>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</si>
  <si>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</si>
  <si>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</si>
  <si>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</si>
  <si>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</si>
  <si>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</si>
  <si>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</si>
  <si>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</si>
  <si>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</si>
  <si>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</si>
  <si>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</si>
  <si>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</si>
  <si>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</si>
  <si>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</si>
  <si>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</si>
  <si>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</si>
  <si>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</si>
  <si>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</si>
  <si>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</si>
  <si>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</si>
  <si>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</si>
  <si>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</si>
  <si>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</si>
  <si>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</si>
  <si>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</si>
  <si>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</si>
  <si>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</si>
  <si>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</si>
  <si>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</si>
  <si>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</si>
  <si>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</si>
  <si>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</si>
  <si>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</si>
  <si>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</si>
  <si>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</si>
  <si>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</si>
  <si>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</si>
  <si>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</si>
  <si>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</si>
  <si>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</si>
  <si>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</si>
  <si>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</si>
  <si>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</si>
  <si>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</si>
  <si>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</si>
  <si>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</si>
  <si>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</si>
  <si>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</si>
  <si>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</si>
  <si>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</si>
  <si>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</si>
  <si>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</si>
  <si>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</si>
  <si>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</si>
  <si>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</si>
  <si>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</si>
  <si>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</si>
  <si>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</si>
  <si>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</si>
  <si>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</si>
  <si>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</si>
  <si>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</si>
  <si>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</si>
  <si>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</si>
  <si>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</si>
  <si>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</si>
  <si>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</si>
  <si>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</si>
  <si>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</si>
  <si>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</si>
  <si>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</si>
  <si>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</si>
  <si>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</si>
  <si>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</si>
  <si>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</si>
  <si>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</si>
  <si>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</si>
  <si>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</si>
  <si>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</si>
  <si>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</si>
  <si>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</si>
  <si>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</si>
  <si>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</si>
  <si>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</si>
  <si>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</si>
  <si>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</si>
  <si>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</si>
  <si>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</si>
  <si>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</si>
  <si>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</si>
  <si>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</si>
  <si>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</si>
  <si>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</si>
  <si>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</si>
  <si>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</si>
  <si>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</si>
  <si>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</si>
  <si>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</si>
  <si>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</si>
  <si>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</si>
  <si>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</si>
  <si>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</si>
  <si>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</si>
  <si>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</si>
  <si>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</si>
  <si>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</si>
  <si>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</si>
  <si>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</si>
  <si>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</si>
  <si>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</si>
  <si>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</si>
  <si>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</si>
  <si>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</si>
  <si>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</si>
  <si>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</si>
  <si>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</si>
  <si>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</si>
  <si>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</si>
  <si>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</si>
  <si>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</si>
  <si>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</si>
  <si>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</si>
  <si>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</si>
  <si>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</si>
  <si>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</si>
  <si>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</si>
  <si>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</si>
  <si>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</si>
  <si>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</si>
  <si>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</si>
  <si>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</si>
  <si>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</si>
  <si>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</si>
  <si>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</si>
  <si>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</si>
  <si>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</si>
  <si>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</si>
  <si>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</si>
  <si>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</si>
  <si>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</si>
  <si>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</si>
  <si>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</si>
  <si>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</si>
  <si>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</si>
  <si>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</si>
  <si>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</si>
  <si>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</si>
  <si>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</si>
  <si>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</si>
  <si>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</si>
  <si>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</si>
  <si>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</si>
  <si>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</si>
  <si>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</si>
  <si>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</si>
  <si>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</si>
  <si>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</si>
  <si>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</si>
  <si>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</si>
  <si>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</si>
  <si>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</si>
  <si>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</si>
  <si>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</si>
  <si>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</si>
  <si>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</si>
  <si>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</si>
  <si>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</si>
  <si>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</si>
  <si>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</si>
  <si>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</si>
  <si>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</si>
  <si>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</si>
  <si>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</si>
  <si>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</si>
  <si>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</si>
  <si>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</si>
  <si>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</si>
  <si>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</si>
  <si>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</si>
  <si>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</si>
  <si>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</si>
  <si>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</si>
  <si>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</si>
  <si>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</si>
  <si>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</si>
  <si>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</si>
  <si>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</si>
  <si>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</si>
  <si>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</si>
  <si>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</si>
  <si>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</si>
  <si>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</si>
  <si>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</si>
  <si>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</si>
  <si>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</si>
  <si>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</si>
  <si>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</si>
  <si>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</si>
  <si>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</si>
  <si>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</si>
  <si>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</si>
  <si>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</si>
  <si>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</si>
  <si>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</si>
  <si>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</si>
  <si>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</si>
  <si>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</si>
  <si>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</si>
  <si>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</si>
  <si>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</si>
  <si>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</si>
  <si>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</si>
  <si>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</si>
  <si>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</si>
  <si>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</si>
  <si>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</si>
  <si>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</si>
  <si>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</si>
  <si>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</si>
  <si>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</si>
  <si>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</si>
  <si>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</si>
  <si>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</si>
  <si>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</si>
  <si>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</si>
  <si>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</si>
  <si>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</si>
  <si>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</si>
  <si>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</si>
  <si>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</si>
  <si>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</si>
  <si>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</si>
  <si>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</si>
  <si>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</si>
  <si>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</si>
  <si>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</si>
  <si>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</si>
  <si>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</si>
  <si>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</si>
  <si>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</si>
  <si>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</si>
  <si>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</si>
  <si>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</si>
  <si>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</si>
  <si>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</si>
  <si>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</si>
  <si>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</si>
  <si>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</si>
  <si>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</si>
  <si>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</si>
  <si>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</si>
  <si>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</si>
  <si>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</si>
  <si>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</si>
  <si>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</si>
  <si>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</si>
  <si>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</si>
  <si>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</si>
  <si>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</si>
  <si>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</si>
  <si>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</si>
  <si>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</si>
  <si>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</si>
  <si>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</si>
  <si>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</si>
  <si>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</si>
  <si>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</si>
  <si>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</si>
  <si>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</si>
  <si>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</si>
  <si>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</si>
  <si>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</si>
  <si>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</si>
  <si>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</si>
  <si>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</si>
  <si>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</si>
  <si>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</si>
  <si>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</si>
  <si>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</si>
  <si>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</si>
  <si>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</si>
  <si>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</si>
  <si>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</si>
  <si>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</si>
  <si>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</si>
  <si>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</si>
  <si>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</si>
  <si>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</si>
  <si>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</si>
  <si>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</si>
  <si>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</si>
  <si>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</si>
  <si>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</si>
  <si>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</si>
  <si>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</si>
  <si>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</si>
  <si>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</si>
  <si>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</si>
  <si>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</si>
  <si>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</si>
  <si>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</si>
  <si>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</si>
  <si>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</si>
  <si>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</si>
  <si>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</si>
  <si>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</si>
  <si>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</si>
  <si>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</si>
  <si>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</si>
  <si>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</si>
  <si>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</si>
  <si>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</si>
  <si>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</si>
  <si>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</si>
  <si>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</si>
  <si>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</si>
  <si>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</si>
  <si>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</si>
  <si>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</si>
  <si>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</si>
  <si>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</si>
  <si>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</si>
  <si>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</si>
  <si>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</si>
  <si>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</si>
  <si>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</si>
  <si>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</si>
  <si>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</si>
  <si>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</si>
  <si>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</si>
  <si>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</si>
  <si>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</si>
  <si>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</si>
  <si>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</si>
  <si>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</si>
  <si>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</si>
  <si>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</si>
  <si>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</si>
  <si>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</si>
  <si>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</si>
  <si>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</si>
  <si>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</si>
  <si>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</si>
  <si>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</si>
  <si>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</si>
  <si>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</si>
  <si>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</si>
  <si>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</si>
  <si>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</si>
  <si>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</si>
  <si>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</si>
  <si>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</si>
  <si>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</si>
  <si>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</si>
  <si>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</si>
  <si>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</si>
  <si>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</si>
  <si>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</si>
  <si>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</si>
  <si>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</si>
  <si>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</si>
  <si>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</si>
  <si>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</si>
  <si>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</si>
  <si>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</si>
  <si>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</si>
  <si>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</si>
  <si>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</si>
  <si>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</si>
  <si>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</si>
  <si>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</si>
  <si>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</si>
  <si>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</si>
  <si>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</si>
  <si>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</si>
  <si>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</si>
  <si>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</si>
  <si>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</si>
  <si>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</si>
  <si>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</si>
  <si>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</si>
  <si>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</si>
  <si>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</si>
  <si>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</si>
  <si>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</si>
  <si>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</si>
  <si>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</si>
  <si>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</si>
  <si>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</si>
  <si>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</si>
  <si>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</si>
  <si>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</si>
  <si>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</si>
  <si>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</si>
  <si>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</si>
  <si>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</si>
  <si>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</si>
  <si>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</si>
  <si>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</si>
  <si>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</si>
  <si>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</si>
  <si>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</si>
  <si>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</si>
  <si>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</si>
  <si>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</si>
  <si>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</si>
  <si>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</si>
  <si>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</si>
  <si>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</si>
  <si>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</si>
  <si>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</si>
  <si>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</si>
  <si>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</si>
  <si>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</si>
  <si>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</si>
  <si>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</si>
  <si>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</si>
  <si>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</si>
  <si>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</si>
  <si>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</si>
  <si>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</si>
  <si>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</si>
  <si>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</si>
  <si>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</si>
  <si>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</si>
  <si>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</si>
  <si>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</si>
  <si>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</si>
  <si>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</si>
  <si>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</si>
  <si>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</si>
  <si>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</si>
  <si>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</si>
  <si>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</si>
  <si>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</si>
  <si>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</si>
  <si>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</si>
  <si>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</si>
  <si>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</si>
  <si>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</si>
  <si>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</si>
  <si>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</si>
  <si>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</si>
  <si>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</si>
  <si>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</si>
  <si>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</si>
  <si>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</si>
  <si>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</si>
  <si>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</si>
  <si>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</si>
  <si>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</si>
  <si>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</si>
  <si>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</si>
  <si>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</si>
  <si>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</si>
  <si>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</si>
  <si>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</si>
  <si>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</si>
  <si>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</si>
  <si>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</si>
  <si>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</si>
  <si>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</si>
  <si>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</si>
  <si>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</si>
  <si>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</si>
  <si>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</si>
  <si>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</si>
  <si>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</si>
  <si>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</si>
  <si>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</si>
  <si>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</si>
  <si>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</si>
  <si>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</si>
  <si>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</si>
  <si>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</si>
  <si>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</si>
  <si>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</si>
  <si>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</si>
  <si>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</si>
  <si>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</si>
  <si>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</si>
  <si>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</si>
  <si>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</si>
  <si>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</si>
  <si>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</si>
  <si>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</si>
  <si>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</si>
  <si>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</si>
  <si>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</si>
  <si>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</si>
  <si>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</si>
  <si>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</si>
  <si>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</si>
  <si>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</si>
  <si>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</si>
  <si>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</si>
  <si>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</si>
  <si>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</si>
  <si>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</si>
  <si>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</si>
  <si>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</si>
  <si>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</si>
  <si>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</si>
  <si>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</si>
  <si>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</si>
  <si>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</si>
  <si>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</si>
  <si>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</si>
  <si>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</si>
  <si>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</si>
  <si>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</si>
  <si>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</si>
  <si>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</si>
  <si>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</si>
  <si>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</si>
  <si>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</si>
  <si>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</si>
  <si>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</si>
  <si>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</si>
  <si>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</si>
  <si>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</si>
  <si>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</si>
  <si>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</si>
  <si>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</si>
  <si>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</si>
  <si>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</si>
  <si>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</si>
  <si>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</si>
  <si>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</si>
  <si>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</si>
  <si>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</si>
  <si>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</si>
  <si>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</si>
  <si>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</si>
  <si>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</si>
  <si>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</si>
  <si>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</si>
  <si>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</si>
  <si>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</si>
  <si>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</si>
  <si>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</si>
  <si>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</si>
  <si>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</si>
  <si>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</si>
  <si>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</si>
  <si>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</si>
  <si>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</si>
  <si>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</si>
  <si>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</si>
  <si>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</si>
  <si>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</si>
  <si>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</si>
  <si>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</si>
  <si>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</si>
  <si>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</si>
  <si>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</si>
  <si>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</si>
  <si>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</si>
  <si>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</si>
  <si>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</si>
  <si>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</si>
  <si>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</si>
  <si>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</si>
  <si>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</si>
  <si>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</si>
  <si>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</si>
  <si>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</si>
  <si>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</si>
  <si>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</si>
  <si>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</si>
  <si>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</si>
  <si>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</si>
  <si>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</si>
  <si>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</si>
  <si>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</si>
  <si>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</si>
  <si>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</si>
  <si>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</si>
  <si>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</si>
  <si>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</si>
  <si>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</si>
  <si>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</si>
  <si>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</si>
  <si>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</si>
  <si>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</si>
  <si>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</si>
  <si>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</si>
  <si>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</si>
  <si>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</si>
  <si>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</si>
  <si>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</si>
  <si>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</si>
  <si>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</si>
  <si>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</si>
  <si>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</si>
  <si>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</si>
  <si>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</si>
  <si>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</si>
  <si>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</si>
  <si>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</si>
  <si>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</si>
  <si>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</si>
  <si>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</si>
  <si>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</si>
  <si>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</si>
  <si>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</si>
  <si>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</si>
  <si>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</si>
  <si>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</si>
  <si>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</si>
  <si>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</si>
  <si>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</si>
  <si>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</si>
  <si>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</si>
  <si>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</si>
  <si>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</si>
  <si>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</si>
  <si>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</si>
  <si>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</si>
  <si>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</si>
  <si>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</si>
  <si>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</si>
  <si>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</si>
  <si>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</si>
  <si>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</si>
  <si>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</si>
  <si>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</si>
  <si>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</si>
  <si>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</si>
  <si>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</si>
  <si>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</si>
  <si>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</si>
  <si>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</si>
  <si>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</si>
  <si>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</si>
  <si>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</si>
  <si>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</si>
  <si>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</si>
  <si>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</si>
  <si>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</si>
  <si>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</si>
  <si>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</si>
  <si>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</si>
  <si>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</si>
  <si>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</si>
  <si>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</si>
  <si>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</si>
  <si>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</si>
  <si>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</si>
  <si>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</si>
  <si>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</si>
  <si>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</si>
  <si>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</si>
  <si>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</si>
  <si>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</si>
  <si>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</si>
  <si>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</si>
  <si>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</si>
  <si>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</si>
  <si>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</si>
  <si>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</si>
  <si>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</si>
  <si>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</si>
  <si>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</si>
  <si>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</si>
  <si>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</si>
  <si>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</si>
  <si>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</si>
  <si>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</si>
  <si>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</si>
  <si>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</si>
  <si>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</si>
  <si>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</si>
  <si>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</si>
  <si>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</si>
  <si>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</si>
  <si>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</si>
  <si>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</si>
  <si>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</si>
  <si>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</si>
  <si>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</si>
  <si>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</si>
  <si>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</si>
  <si>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</si>
  <si>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</si>
  <si>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</si>
  <si>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</si>
  <si>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</si>
  <si>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</si>
  <si>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</si>
  <si>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</si>
  <si>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</si>
  <si>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</si>
  <si>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</si>
  <si>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</si>
  <si>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</si>
  <si>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</si>
  <si>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</si>
  <si>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</si>
  <si>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</si>
  <si>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</si>
  <si>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</si>
  <si>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</si>
  <si>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</si>
  <si>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</si>
  <si>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</si>
  <si>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</si>
  <si>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</si>
  <si>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</si>
  <si>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</si>
  <si>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</si>
  <si>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</si>
  <si>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</si>
  <si>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</si>
  <si>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</si>
  <si>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</si>
  <si>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</si>
  <si>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</si>
  <si>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</si>
  <si>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</si>
  <si>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</si>
  <si>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</si>
  <si>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</si>
  <si>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</si>
  <si>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</si>
  <si>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</si>
  <si>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</si>
  <si>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</si>
  <si>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</si>
  <si>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</si>
  <si>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</si>
  <si>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</si>
  <si>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</si>
  <si>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</si>
  <si>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</si>
  <si>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</si>
  <si>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</si>
  <si>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</si>
  <si>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</si>
  <si>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</si>
  <si>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</si>
  <si>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</si>
  <si>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</si>
  <si>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</si>
  <si>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</si>
  <si>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</si>
  <si>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</si>
  <si>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</si>
  <si>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</si>
  <si>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</si>
  <si>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</si>
  <si>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</si>
  <si>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</si>
  <si>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</si>
  <si>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</si>
  <si>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</si>
  <si>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</si>
  <si>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</si>
  <si>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</si>
  <si>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</si>
  <si>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</si>
  <si>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</si>
  <si>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</si>
  <si>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</si>
  <si>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</si>
  <si>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</si>
  <si>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</si>
  <si>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</si>
  <si>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</si>
  <si>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</si>
  <si>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</si>
  <si>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</si>
  <si>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</si>
  <si>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</si>
  <si>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</si>
  <si>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</si>
  <si>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</si>
  <si>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</si>
  <si>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</si>
  <si>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</si>
  <si>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</si>
  <si>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</si>
  <si>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</si>
  <si>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</si>
  <si>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</si>
  <si>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</si>
  <si>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</si>
  <si>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</si>
  <si>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</si>
  <si>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</si>
  <si>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</si>
  <si>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</si>
  <si>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</si>
  <si>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</si>
  <si>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</si>
  <si>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</si>
  <si>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</si>
  <si>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</si>
  <si>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</si>
  <si>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</si>
  <si>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</si>
  <si>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</si>
  <si>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</si>
  <si>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</si>
  <si>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</si>
  <si>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</si>
  <si>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</si>
  <si>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</si>
  <si>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</si>
  <si>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</si>
  <si>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</si>
  <si>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</si>
  <si>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</si>
  <si>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</si>
  <si>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</si>
  <si>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</si>
  <si>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</si>
  <si>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</si>
  <si>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</si>
  <si>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</si>
  <si>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</si>
  <si>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</si>
  <si>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</si>
  <si>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</si>
  <si>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</si>
  <si>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</si>
  <si>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</si>
  <si>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</si>
  <si>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</si>
  <si>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</si>
  <si>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</si>
  <si>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</si>
  <si>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</si>
  <si>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</si>
  <si>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</si>
  <si>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</si>
  <si>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</si>
  <si>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</si>
  <si>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</si>
  <si>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</si>
  <si>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</si>
  <si>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</si>
  <si>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</si>
  <si>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</si>
  <si>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</si>
  <si>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</si>
  <si>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</si>
  <si>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</si>
  <si>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</si>
  <si>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</si>
  <si>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</si>
  <si>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</si>
  <si>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</si>
  <si>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</si>
  <si>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</si>
  <si>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</si>
  <si>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</si>
  <si>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</si>
  <si>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</si>
  <si>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</si>
  <si>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</si>
  <si>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</si>
  <si>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</si>
  <si>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</si>
  <si>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</si>
  <si>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</si>
  <si>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</si>
  <si>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</si>
  <si>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</si>
  <si>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</si>
  <si>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</si>
  <si>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</si>
  <si>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</si>
  <si>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</si>
  <si>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</si>
  <si>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</si>
  <si>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</si>
  <si>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</si>
  <si>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</si>
  <si>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</si>
  <si>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</si>
  <si>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</si>
  <si>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</si>
  <si>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</si>
  <si>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</si>
  <si>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</si>
  <si>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</si>
  <si>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</si>
  <si>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</si>
  <si>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</si>
  <si>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</si>
  <si>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</si>
  <si>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</si>
  <si>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</si>
  <si>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</si>
  <si>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</si>
  <si>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</si>
  <si>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</si>
  <si>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</si>
  <si>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</si>
  <si>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</si>
  <si>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</si>
  <si>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</si>
  <si>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</si>
  <si>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</si>
  <si>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</si>
  <si>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</si>
  <si>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</si>
  <si>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</si>
  <si>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</si>
  <si>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</si>
  <si>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</si>
  <si>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</si>
  <si>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</si>
  <si>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</si>
  <si>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</si>
  <si>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</si>
  <si>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</si>
  <si>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</si>
  <si>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</si>
  <si>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</si>
  <si>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</si>
  <si>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</si>
  <si>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</si>
  <si>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</si>
  <si>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</si>
  <si>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</si>
  <si>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</si>
  <si>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</si>
  <si>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</si>
  <si>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</si>
  <si>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</si>
  <si>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</si>
  <si>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</si>
  <si>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</si>
  <si>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</si>
  <si>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</si>
  <si>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</si>
  <si>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</si>
  <si>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</si>
  <si>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</si>
  <si>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</si>
  <si>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</si>
  <si>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</si>
  <si>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</si>
  <si>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</si>
  <si>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</si>
  <si>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</si>
  <si>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</si>
  <si>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</si>
  <si>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</si>
  <si>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</si>
  <si>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</si>
  <si>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</si>
  <si>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</si>
  <si>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</si>
  <si>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</si>
  <si>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</si>
  <si>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</si>
  <si>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</si>
  <si>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</si>
  <si>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</si>
  <si>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</si>
  <si>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</si>
  <si>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</si>
  <si>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</si>
  <si>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</si>
  <si>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</si>
  <si>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</si>
  <si>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</si>
  <si>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</si>
  <si>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</si>
  <si>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</si>
  <si>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</si>
  <si>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</si>
  <si>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</si>
  <si>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</si>
  <si>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</si>
  <si>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</si>
  <si>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</si>
  <si>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</si>
  <si>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</si>
  <si>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</si>
  <si>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</si>
  <si>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</si>
  <si>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</si>
  <si>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</si>
  <si>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</si>
  <si>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</si>
  <si>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</si>
  <si>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</si>
  <si>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</si>
  <si>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</si>
  <si>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</si>
  <si>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</si>
  <si>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</si>
  <si>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</si>
  <si>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</si>
  <si>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</si>
  <si>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</si>
  <si>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</si>
  <si>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</si>
  <si>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</si>
  <si>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</si>
  <si>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</si>
  <si>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</si>
  <si>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</si>
  <si>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</si>
  <si>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</si>
  <si>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</si>
  <si>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</si>
  <si>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</si>
  <si>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</si>
  <si>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</si>
  <si>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</si>
  <si>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</si>
  <si>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</si>
  <si>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</si>
  <si>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</si>
  <si>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</si>
  <si>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</si>
  <si>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</si>
  <si>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</si>
  <si>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</si>
  <si>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</si>
  <si>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</si>
  <si>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</si>
  <si>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</si>
  <si>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</si>
  <si>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</si>
  <si>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</si>
  <si>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</si>
  <si>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</si>
  <si>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</si>
  <si>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</si>
  <si>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</si>
  <si>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</si>
  <si>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</si>
  <si>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</si>
  <si>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</si>
  <si>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</si>
  <si>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</si>
  <si>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</si>
  <si>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</si>
  <si>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</si>
  <si>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</si>
  <si>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</si>
  <si>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</si>
  <si>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</si>
  <si>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</si>
  <si>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</si>
  <si>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</si>
  <si>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</si>
  <si>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</si>
  <si>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</si>
  <si>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</si>
  <si>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</si>
  <si>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</si>
  <si>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</si>
  <si>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</si>
  <si>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</si>
  <si>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</si>
  <si>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</si>
  <si>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</si>
  <si>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</si>
  <si>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</si>
  <si>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</si>
  <si>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</si>
  <si>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</si>
  <si>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</si>
  <si>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</si>
  <si>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</si>
  <si>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</si>
  <si>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</si>
  <si>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</si>
  <si>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</si>
  <si>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</si>
  <si>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</si>
  <si>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</si>
  <si>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</si>
  <si>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</si>
  <si>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</si>
  <si>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</si>
  <si>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</si>
  <si>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</si>
  <si>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</si>
  <si>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</si>
  <si>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</si>
  <si>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</si>
  <si>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</si>
  <si>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</si>
  <si>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</si>
  <si>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</si>
  <si>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</si>
  <si>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</si>
  <si>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</si>
  <si>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</si>
  <si>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</si>
  <si>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</si>
  <si>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</si>
  <si>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</si>
  <si>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</si>
  <si>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</si>
  <si>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</si>
  <si>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</si>
  <si>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</si>
  <si>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</si>
  <si>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</si>
  <si>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</si>
  <si>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</si>
  <si>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</si>
  <si>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</si>
  <si>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</si>
  <si>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</si>
  <si>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</si>
  <si>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</si>
  <si>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</si>
  <si>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</si>
  <si>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</si>
  <si>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</si>
  <si>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</si>
  <si>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</si>
  <si>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</si>
  <si>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</si>
  <si>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</si>
  <si>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</si>
  <si>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</si>
  <si>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</si>
  <si>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</si>
  <si>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</si>
  <si>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</si>
  <si>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</si>
  <si>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</si>
  <si>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</si>
  <si>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</si>
  <si>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</si>
  <si>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</si>
  <si>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</si>
  <si>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</si>
  <si>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</si>
  <si>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</si>
  <si>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</si>
  <si>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</si>
  <si>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</si>
  <si>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</si>
  <si>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</si>
  <si>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</si>
  <si>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</si>
  <si>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</si>
  <si>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</si>
  <si>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</si>
  <si>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</si>
  <si>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</si>
  <si>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</si>
  <si>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</si>
  <si>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</si>
  <si>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</si>
  <si>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</si>
  <si>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</si>
  <si>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</si>
  <si>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</si>
  <si>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</si>
  <si>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</si>
  <si>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</si>
  <si>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</si>
  <si>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</si>
  <si>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</si>
  <si>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</si>
  <si>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</si>
  <si>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</si>
  <si>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</si>
  <si>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</si>
  <si>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</si>
  <si>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</si>
  <si>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</si>
  <si>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</si>
  <si>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</si>
  <si>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</si>
  <si>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</si>
  <si>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</si>
  <si>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</si>
  <si>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</si>
  <si>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</si>
  <si>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</si>
  <si>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</si>
  <si>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</si>
  <si>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</si>
  <si>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</si>
  <si>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</si>
  <si>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</si>
  <si>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</si>
  <si>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</si>
  <si>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</si>
  <si>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</si>
  <si>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</si>
  <si>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</si>
  <si>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</si>
  <si>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</si>
  <si>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</si>
  <si>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</si>
  <si>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</si>
  <si>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</si>
  <si>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</si>
  <si>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</si>
  <si>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</si>
  <si>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</si>
  <si>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</si>
  <si>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</si>
  <si>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</si>
  <si>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</si>
  <si>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</si>
  <si>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</si>
  <si>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</si>
  <si>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</si>
  <si>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</si>
  <si>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</si>
  <si>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</si>
  <si>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</si>
  <si>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</si>
  <si>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</si>
  <si>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</si>
  <si>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</si>
  <si>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</si>
  <si>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</si>
  <si>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</si>
  <si>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</si>
  <si>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</si>
  <si>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</si>
  <si>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</si>
  <si>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</si>
  <si>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</si>
  <si>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</si>
  <si>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</si>
  <si>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</si>
  <si>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</si>
  <si>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</si>
  <si>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</si>
  <si>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</si>
  <si>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</si>
  <si>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</si>
  <si>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</si>
  <si>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</si>
  <si>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</si>
  <si>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</si>
  <si>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</si>
  <si>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</si>
  <si>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</si>
  <si>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</si>
  <si>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</si>
  <si>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</si>
  <si>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</si>
  <si>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</si>
  <si>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</si>
  <si>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</si>
  <si>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</si>
  <si>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</si>
  <si>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</si>
  <si>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</si>
  <si>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</si>
  <si>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</si>
  <si>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</si>
  <si>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</si>
  <si>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</si>
  <si>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</si>
  <si>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</si>
  <si>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</si>
  <si>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</si>
  <si>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</si>
  <si>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</si>
  <si>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</si>
  <si>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</si>
  <si>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</si>
  <si>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</si>
  <si>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</si>
  <si>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</si>
  <si>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</si>
  <si>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</si>
  <si>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</si>
  <si>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</si>
  <si>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</si>
  <si>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</si>
  <si>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</si>
  <si>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</si>
  <si>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</si>
  <si>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</si>
  <si>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</si>
  <si>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</si>
  <si>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</si>
  <si>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</si>
  <si>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</si>
  <si>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</si>
  <si>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</si>
  <si>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</si>
  <si>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</si>
  <si>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</si>
  <si>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</si>
  <si>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</si>
  <si>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</si>
  <si>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</si>
  <si>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</si>
  <si>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</si>
  <si>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</si>
  <si>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</si>
  <si>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</si>
  <si>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</si>
  <si>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</si>
  <si>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</si>
  <si>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</si>
  <si>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</si>
  <si>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</si>
  <si>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</si>
  <si>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</si>
  <si>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</si>
  <si>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</si>
  <si>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</si>
  <si>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</si>
  <si>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</si>
  <si>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</si>
  <si>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</si>
  <si>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</si>
  <si>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</si>
  <si>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</si>
  <si>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</si>
  <si>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</si>
  <si>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</si>
  <si>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</si>
  <si>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</si>
  <si>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</si>
  <si>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</si>
  <si>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</si>
  <si>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</si>
  <si>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</si>
  <si>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</si>
  <si>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</si>
  <si>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</si>
  <si>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</si>
  <si>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</si>
  <si>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</si>
  <si>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</si>
  <si>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</si>
  <si>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</si>
  <si>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</si>
  <si>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</si>
  <si>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</si>
  <si>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</si>
  <si>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</si>
  <si>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</si>
  <si>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</si>
  <si>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</si>
  <si>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</si>
  <si>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</si>
  <si>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</si>
  <si>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</si>
  <si>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</si>
  <si>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</si>
  <si>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</si>
  <si>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</si>
  <si>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</si>
  <si>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</si>
  <si>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</si>
  <si>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</si>
  <si>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</si>
  <si>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</si>
  <si>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</si>
  <si>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</si>
  <si>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</si>
  <si>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</si>
  <si>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</si>
  <si>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</si>
  <si>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</si>
  <si>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</si>
  <si>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</si>
  <si>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</si>
  <si>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</si>
  <si>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</si>
  <si>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</si>
  <si>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</si>
  <si>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</si>
  <si>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</si>
  <si>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</si>
  <si>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</si>
  <si>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</si>
  <si>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</si>
  <si>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</si>
  <si>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</si>
  <si>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</si>
  <si>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</si>
  <si>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</si>
  <si>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</si>
  <si>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</si>
  <si>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</si>
  <si>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</si>
  <si>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</si>
  <si>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</si>
  <si>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</si>
  <si>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</si>
  <si>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</si>
  <si>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</si>
  <si>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</si>
  <si>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</si>
  <si>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</si>
  <si>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</si>
  <si>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</si>
  <si>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</si>
  <si>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</si>
  <si>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</si>
  <si>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</si>
  <si>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</si>
  <si>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</si>
  <si>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</si>
  <si>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</si>
  <si>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</si>
  <si>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</si>
  <si>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</si>
  <si>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</si>
  <si>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</si>
  <si>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</si>
  <si>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</si>
  <si>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</si>
  <si>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</si>
  <si>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</si>
  <si>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</si>
  <si>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</si>
  <si>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</si>
  <si>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</si>
  <si>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</si>
  <si>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</si>
  <si>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</si>
  <si>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</si>
  <si>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</si>
  <si>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</si>
  <si>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</si>
  <si>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</si>
  <si>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</si>
  <si>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</si>
  <si>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</si>
  <si>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</si>
  <si>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</si>
  <si>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</si>
  <si>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</si>
  <si>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</si>
  <si>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</si>
  <si>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</si>
  <si>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</si>
  <si>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</si>
  <si>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</si>
  <si>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</si>
  <si>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</si>
  <si>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</si>
  <si>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</si>
  <si>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</si>
  <si>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</si>
  <si>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</si>
  <si>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</si>
  <si>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</si>
  <si>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</si>
  <si>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</si>
  <si>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</si>
  <si>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</si>
  <si>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</si>
  <si>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</si>
  <si>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</si>
  <si>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</si>
  <si>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</si>
  <si>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</si>
  <si>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</si>
  <si>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</si>
  <si>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</si>
  <si>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</si>
  <si>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</si>
  <si>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</si>
  <si>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</si>
  <si>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</si>
  <si>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</si>
  <si>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</si>
  <si>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</si>
  <si>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</si>
  <si>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</si>
  <si>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</si>
  <si>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</si>
  <si>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</si>
  <si>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</si>
  <si>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</si>
  <si>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</si>
  <si>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</si>
  <si>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</si>
  <si>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</si>
  <si>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</si>
  <si>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</si>
  <si>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</si>
  <si>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</si>
  <si>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</si>
  <si>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</si>
  <si>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</si>
  <si>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</si>
  <si>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</si>
  <si>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</si>
  <si>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</si>
  <si>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</si>
  <si>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</si>
  <si>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</si>
  <si>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</si>
  <si>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</si>
  <si>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</si>
  <si>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</si>
  <si>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</si>
  <si>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</si>
  <si>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</si>
  <si>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</si>
  <si>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</si>
  <si>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</si>
  <si>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</si>
  <si>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</si>
  <si>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</si>
  <si>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</si>
  <si>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</si>
  <si>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</si>
  <si>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</si>
  <si>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</si>
  <si>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</si>
  <si>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</si>
  <si>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</si>
  <si>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</si>
  <si>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</si>
  <si>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</si>
  <si>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</si>
  <si>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</si>
  <si>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</si>
  <si>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</si>
  <si>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</si>
  <si>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</si>
  <si>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</si>
  <si>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</si>
  <si>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</si>
  <si>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</si>
  <si>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</si>
  <si>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</si>
  <si>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</si>
  <si>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</si>
  <si>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</si>
  <si>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</si>
  <si>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</si>
  <si>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</si>
  <si>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</si>
  <si>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</si>
  <si>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</si>
  <si>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</si>
  <si>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</si>
  <si>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</si>
  <si>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</si>
  <si>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</si>
  <si>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</si>
  <si>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</si>
  <si>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</si>
  <si>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</si>
  <si>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</si>
  <si>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</si>
  <si>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</si>
  <si>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</si>
  <si>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</si>
  <si>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</si>
  <si>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</si>
  <si>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</si>
  <si>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</si>
  <si>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</si>
  <si>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</si>
  <si>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</si>
  <si>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</si>
  <si>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</si>
  <si>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</si>
  <si>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</si>
  <si>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</si>
  <si>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</si>
  <si>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</si>
  <si>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</si>
  <si>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</si>
  <si>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</si>
  <si>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</si>
  <si>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</si>
  <si>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</si>
  <si>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</si>
  <si>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</si>
  <si>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</si>
  <si>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</si>
  <si>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</si>
  <si>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</si>
  <si>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</si>
  <si>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</si>
  <si>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</si>
  <si>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</si>
  <si>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</si>
  <si>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</si>
  <si>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</si>
  <si>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</si>
  <si>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</si>
  <si>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</si>
  <si>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</si>
  <si>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</si>
  <si>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</si>
  <si>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</si>
  <si>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</si>
  <si>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</si>
  <si>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</si>
  <si>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</si>
  <si>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</si>
  <si>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</si>
  <si>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</si>
  <si>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</si>
  <si>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</si>
  <si>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</si>
  <si>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</si>
  <si>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</si>
  <si>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</si>
  <si>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</si>
  <si>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</si>
  <si>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</si>
  <si>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</si>
  <si>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</si>
  <si>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</si>
  <si>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</si>
  <si>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</si>
  <si>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</si>
  <si>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</si>
  <si>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</si>
  <si>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</si>
  <si>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</si>
  <si>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</si>
  <si>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</si>
  <si>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</si>
  <si>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</si>
  <si>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</si>
  <si>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</si>
  <si>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</si>
  <si>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</si>
  <si>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</si>
  <si>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</si>
  <si>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</si>
  <si>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</si>
  <si>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</si>
  <si>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</si>
  <si>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</si>
  <si>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</si>
  <si>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</si>
  <si>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</si>
  <si>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</si>
  <si>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</si>
  <si>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</si>
  <si>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</si>
  <si>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</si>
  <si>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</si>
  <si>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</si>
  <si>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</si>
  <si>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</si>
  <si>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</si>
  <si>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</si>
  <si>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</si>
  <si>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</si>
  <si>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</si>
  <si>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</si>
  <si>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</si>
  <si>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</si>
  <si>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</si>
  <si>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</si>
  <si>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</si>
  <si>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</si>
  <si>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</si>
  <si>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</si>
  <si>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</si>
  <si>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</si>
  <si>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</si>
  <si>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</si>
  <si>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</si>
  <si>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</si>
  <si>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</si>
  <si>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</si>
  <si>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</si>
  <si>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</si>
  <si>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</si>
  <si>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</si>
  <si>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</si>
  <si>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</si>
  <si>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</si>
  <si>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</si>
  <si>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</si>
  <si>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</si>
  <si>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</si>
  <si>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</si>
  <si>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</si>
  <si>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</si>
  <si>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</si>
  <si>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</si>
  <si>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</si>
  <si>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</si>
  <si>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</si>
  <si>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</si>
  <si>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</si>
  <si>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</si>
  <si>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</si>
  <si>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</si>
  <si>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</si>
  <si>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</si>
  <si>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</si>
  <si>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</si>
  <si>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</si>
  <si>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</si>
  <si>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</si>
  <si>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</si>
  <si>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</si>
  <si>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</si>
  <si>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</si>
  <si>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</si>
  <si>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</si>
  <si>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</si>
  <si>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</si>
  <si>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</si>
  <si>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</si>
  <si>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</si>
  <si>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</si>
  <si>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</si>
  <si>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</si>
  <si>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</si>
  <si>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</si>
  <si>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</si>
  <si>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</si>
  <si>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</si>
  <si>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</si>
  <si>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</si>
  <si>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</si>
  <si>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</si>
  <si>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</si>
  <si>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</si>
  <si>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</si>
  <si>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</si>
  <si>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</si>
  <si>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</si>
  <si>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</si>
  <si>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</si>
  <si>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</si>
  <si>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</si>
  <si>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</si>
  <si>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</si>
  <si>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</si>
  <si>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</si>
  <si>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</si>
  <si>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</si>
  <si>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</si>
  <si>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</si>
  <si>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</si>
  <si>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</si>
  <si>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</si>
  <si>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</si>
  <si>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</si>
  <si>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</si>
  <si>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</si>
  <si>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</si>
  <si>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</si>
  <si>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</si>
  <si>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</si>
  <si>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</si>
  <si>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</si>
  <si>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</si>
  <si>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</si>
  <si>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</si>
  <si>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</si>
  <si>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</si>
  <si>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</si>
  <si>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</si>
  <si>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</si>
  <si>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</si>
  <si>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</si>
  <si>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</si>
  <si>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</si>
  <si>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</si>
  <si>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</si>
  <si>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</si>
  <si>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</si>
  <si>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</si>
  <si>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</si>
  <si>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</si>
  <si>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</si>
  <si>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</si>
  <si>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</si>
  <si>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</si>
  <si>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</si>
  <si>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</si>
  <si>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</si>
  <si>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</si>
  <si>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</si>
  <si>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</si>
  <si>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</si>
  <si>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</si>
  <si>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</si>
  <si>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</si>
  <si>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</si>
  <si>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</si>
  <si>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</si>
  <si>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</si>
  <si>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</si>
  <si>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</si>
  <si>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</si>
  <si>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</si>
  <si>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</si>
  <si>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</si>
  <si>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</si>
  <si>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</si>
  <si>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</si>
  <si>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</si>
  <si>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</si>
  <si>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</si>
  <si>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</si>
  <si>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</si>
  <si>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</si>
  <si>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</si>
  <si>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</si>
  <si>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</si>
  <si>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</si>
  <si>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</si>
  <si>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</si>
  <si>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</si>
  <si>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</si>
  <si>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</si>
  <si>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</si>
  <si>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</si>
  <si>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</si>
  <si>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</si>
  <si>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</si>
  <si>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</si>
  <si>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</si>
  <si>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</si>
  <si>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</si>
  <si>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</si>
  <si>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</si>
  <si>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</si>
  <si>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</si>
  <si>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</si>
  <si>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</si>
  <si>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</si>
  <si>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</si>
  <si>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</si>
  <si>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</si>
  <si>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</si>
  <si>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</si>
  <si>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</si>
  <si>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</si>
  <si>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</si>
  <si>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</si>
  <si>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</si>
  <si>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</si>
  <si>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</si>
  <si>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</si>
  <si>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</si>
  <si>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</si>
  <si>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</si>
  <si>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</si>
  <si>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</si>
  <si>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</si>
  <si>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</si>
  <si>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</si>
  <si>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</si>
  <si>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</si>
  <si>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</si>
  <si>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</si>
  <si>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</si>
  <si>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</si>
  <si>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</si>
  <si>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</si>
  <si>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</si>
  <si>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</si>
  <si>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</si>
  <si>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</si>
  <si>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</si>
  <si>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</si>
  <si>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</si>
  <si>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</si>
  <si>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</si>
  <si>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</si>
  <si>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</si>
  <si>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</si>
  <si>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</si>
  <si>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</si>
  <si>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</si>
  <si>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</si>
  <si>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</si>
  <si>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</si>
  <si>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</si>
  <si>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</si>
  <si>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</si>
  <si>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</si>
  <si>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</si>
  <si>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</si>
  <si>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</si>
  <si>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</si>
  <si>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</si>
  <si>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</si>
  <si>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</si>
  <si>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</si>
  <si>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</si>
  <si>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</si>
  <si>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</si>
  <si>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</si>
  <si>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</si>
  <si>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</si>
  <si>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</si>
  <si>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</si>
  <si>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</si>
  <si>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</si>
  <si>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</si>
  <si>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</si>
  <si>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</si>
  <si>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</si>
  <si>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</si>
  <si>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</si>
  <si>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</si>
  <si>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</si>
  <si>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</si>
  <si>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</si>
  <si>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</si>
  <si>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</si>
  <si>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</si>
  <si>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</si>
  <si>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</si>
  <si>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</si>
  <si>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</si>
  <si>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</si>
  <si>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</si>
  <si>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</si>
  <si>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</si>
  <si>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</si>
  <si>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</si>
  <si>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</si>
  <si>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</si>
  <si>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</si>
  <si>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</si>
  <si>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</si>
  <si>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</si>
  <si>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</si>
  <si>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</si>
  <si>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</si>
  <si>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</si>
  <si>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</si>
  <si>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</si>
  <si>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</si>
  <si>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</si>
  <si>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</si>
  <si>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</si>
  <si>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</si>
  <si>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</si>
  <si>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</si>
  <si>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</si>
  <si>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</si>
  <si>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</si>
  <si>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</si>
  <si>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</si>
  <si>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</si>
  <si>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</si>
  <si>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</si>
  <si>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</si>
  <si>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</si>
  <si>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</si>
  <si>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</si>
  <si>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</si>
  <si>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</si>
  <si>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</si>
  <si>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</si>
  <si>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</si>
  <si>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</si>
  <si>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</si>
  <si>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</si>
  <si>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</si>
  <si>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</si>
  <si>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</si>
  <si>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</si>
  <si>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</si>
  <si>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</si>
  <si>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</si>
  <si>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</si>
  <si>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</si>
  <si>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</si>
  <si>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</si>
  <si>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</si>
  <si>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</si>
  <si>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</si>
  <si>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</si>
  <si>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</si>
  <si>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</si>
  <si>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</si>
  <si>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</si>
  <si>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</si>
  <si>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</si>
  <si>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</si>
  <si>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</si>
  <si>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</si>
  <si>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</si>
  <si>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</si>
  <si>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</si>
  <si>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</si>
  <si>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</si>
  <si>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</si>
  <si>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</si>
  <si>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</si>
  <si>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</si>
  <si>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</si>
  <si>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</si>
  <si>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</si>
  <si>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</si>
  <si>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</si>
  <si>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</si>
  <si>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</si>
  <si>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</si>
  <si>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</si>
  <si>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</si>
  <si>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</si>
  <si>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</si>
  <si>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</si>
  <si>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</si>
  <si>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</si>
  <si>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</si>
  <si>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</si>
  <si>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</si>
  <si>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</si>
  <si>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</si>
  <si>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</si>
  <si>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</si>
  <si>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</si>
  <si>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</si>
  <si>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</si>
  <si>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</si>
  <si>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</si>
  <si>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</si>
  <si>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</si>
  <si>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</si>
  <si>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</si>
  <si>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</si>
  <si>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</si>
  <si>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</si>
  <si>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</si>
  <si>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</si>
  <si>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</si>
  <si>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</si>
  <si>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</si>
  <si>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</si>
  <si>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</si>
  <si>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</si>
  <si>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</si>
  <si>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</si>
  <si>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</si>
  <si>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</si>
  <si>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</si>
  <si>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</si>
  <si>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</si>
  <si>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</si>
  <si>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</si>
  <si>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</si>
  <si>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</si>
  <si>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</si>
  <si>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</si>
  <si>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</si>
  <si>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</si>
  <si>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</si>
  <si>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</si>
  <si>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</si>
  <si>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</si>
  <si>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</si>
  <si>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</si>
  <si>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</si>
  <si>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</si>
  <si>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</si>
  <si>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</si>
  <si>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</si>
  <si>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</si>
  <si>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</si>
  <si>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</si>
  <si>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</si>
  <si>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</si>
  <si>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</si>
  <si>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</si>
  <si>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</si>
  <si>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</si>
  <si>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</si>
  <si>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</si>
  <si>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</si>
  <si>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</si>
  <si>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</si>
  <si>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</si>
  <si>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</si>
  <si>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</si>
  <si>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</si>
  <si>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</si>
  <si>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</si>
  <si>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</si>
  <si>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</si>
  <si>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</si>
  <si>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</si>
  <si>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</si>
  <si>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</si>
  <si>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</si>
  <si>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</si>
  <si>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</si>
  <si>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</si>
  <si>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</si>
  <si>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</si>
  <si>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</si>
  <si>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</si>
  <si>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</si>
  <si>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</si>
  <si>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</si>
  <si>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</si>
  <si>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</si>
  <si>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</si>
  <si>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</si>
  <si>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</si>
  <si>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</si>
  <si>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</si>
  <si>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</si>
  <si>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</si>
  <si>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</si>
  <si>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</si>
  <si>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</si>
  <si>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</si>
  <si>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</si>
  <si>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</si>
  <si>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</si>
  <si>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</si>
  <si>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</si>
  <si>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</si>
  <si>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</si>
  <si>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</si>
  <si>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</si>
  <si>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</si>
  <si>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</si>
  <si>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</si>
  <si>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</si>
  <si>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</si>
  <si>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</si>
  <si>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</si>
  <si>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</si>
  <si>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</si>
  <si>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</si>
  <si>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</si>
  <si>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</si>
  <si>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</si>
  <si>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</si>
  <si>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</si>
  <si>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</si>
  <si>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</si>
  <si>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</si>
  <si>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</si>
  <si>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</si>
  <si>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</si>
  <si>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</si>
  <si>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</si>
  <si>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</si>
  <si>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</si>
  <si>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</si>
  <si>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</si>
  <si>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</si>
  <si>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</si>
  <si>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</si>
  <si>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</si>
  <si>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</si>
  <si>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</si>
  <si>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</si>
  <si>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</si>
  <si>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</si>
  <si>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</si>
  <si>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</si>
  <si>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</si>
  <si>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</si>
  <si>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</si>
  <si>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</si>
  <si>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</si>
  <si>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</si>
  <si>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</si>
  <si>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</si>
  <si>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</si>
  <si>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</si>
  <si>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</si>
  <si>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</si>
  <si>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</si>
  <si>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</si>
  <si>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</si>
  <si>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</si>
  <si>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</si>
  <si>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</si>
  <si>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</si>
  <si>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</si>
  <si>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</si>
  <si>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</si>
  <si>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</si>
  <si>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</si>
  <si>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</si>
  <si>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</si>
  <si>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</si>
  <si>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</si>
  <si>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</si>
  <si>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</si>
  <si>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</si>
  <si>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</si>
  <si>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</si>
  <si>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</si>
  <si>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</si>
  <si>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</si>
  <si>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</si>
  <si>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</si>
  <si>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</si>
  <si>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</si>
  <si>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</si>
  <si>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</si>
  <si>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</si>
  <si>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</si>
  <si>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</si>
  <si>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</si>
  <si>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</si>
  <si>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</si>
  <si>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</si>
  <si>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</si>
  <si>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</si>
  <si>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</si>
  <si>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</si>
  <si>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</si>
  <si>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</si>
  <si>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</si>
  <si>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</si>
  <si>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</si>
  <si>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</si>
  <si>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</si>
  <si>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</si>
  <si>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</si>
  <si>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</si>
  <si>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</si>
  <si>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</si>
  <si>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</si>
  <si>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</si>
  <si>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</si>
  <si>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</si>
  <si>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</si>
  <si>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</si>
  <si>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</si>
  <si>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</si>
  <si>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</si>
  <si>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</si>
  <si>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</si>
  <si>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</si>
  <si>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</si>
  <si>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</si>
  <si>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</si>
  <si>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</si>
  <si>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</si>
  <si>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</si>
  <si>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</si>
  <si>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</si>
  <si>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</si>
  <si>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</si>
  <si>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</si>
  <si>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</si>
  <si>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</si>
  <si>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</si>
  <si>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</si>
  <si>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</si>
  <si>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</si>
  <si>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</si>
  <si>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</si>
  <si>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</si>
  <si>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</si>
  <si>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</si>
  <si>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</si>
  <si>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</si>
  <si>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</si>
  <si>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</si>
  <si>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</si>
  <si>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</si>
  <si>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</si>
  <si>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</si>
  <si>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</si>
  <si>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</si>
  <si>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</si>
  <si>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</si>
  <si>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</si>
  <si>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</si>
  <si>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</si>
  <si>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</si>
  <si>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</si>
  <si>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</si>
  <si>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</si>
  <si>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</si>
  <si>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</si>
  <si>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</si>
  <si>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</si>
  <si>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</si>
  <si>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</si>
  <si>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</si>
  <si>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</si>
  <si>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</si>
  <si>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</si>
  <si>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</si>
  <si>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</si>
  <si>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</si>
  <si>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</si>
  <si>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</si>
  <si>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</si>
  <si>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</si>
  <si>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</si>
  <si>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</si>
  <si>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</si>
  <si>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</si>
  <si>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</si>
  <si>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</si>
  <si>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</si>
  <si>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</si>
  <si>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</si>
  <si>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</si>
  <si>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</si>
  <si>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</si>
  <si>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</si>
  <si>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</si>
  <si>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</si>
  <si>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</si>
  <si>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</si>
  <si>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</si>
  <si>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</si>
  <si>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</si>
  <si>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</si>
  <si>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</si>
  <si>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</si>
  <si>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</si>
  <si>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</si>
  <si>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</si>
  <si>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</si>
  <si>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</si>
  <si>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</si>
  <si>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</si>
  <si>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</si>
  <si>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</si>
  <si>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</si>
  <si>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</si>
  <si>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</si>
  <si>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</si>
  <si>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</si>
  <si>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</si>
  <si>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</si>
  <si>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</si>
  <si>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</si>
  <si>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</si>
  <si>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</si>
  <si>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</si>
  <si>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</si>
  <si>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</si>
  <si>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</si>
  <si>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</si>
  <si>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</si>
  <si>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</si>
  <si>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</si>
  <si>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</si>
  <si>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</si>
  <si>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</si>
  <si>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</si>
  <si>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</si>
  <si>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</si>
  <si>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</si>
  <si>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</si>
  <si>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</si>
  <si>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</si>
  <si>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</si>
  <si>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</si>
  <si>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</si>
  <si>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</si>
  <si>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</si>
  <si>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</si>
  <si>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</si>
  <si>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</si>
  <si>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</si>
  <si>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</si>
  <si>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</si>
  <si>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</si>
  <si>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</si>
  <si>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</si>
  <si>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</si>
  <si>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</si>
  <si>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</si>
  <si>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</si>
  <si>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</si>
  <si>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</si>
  <si>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</si>
  <si>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</si>
  <si>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</si>
  <si>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</si>
  <si>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</si>
  <si>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</si>
  <si>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</si>
  <si>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</si>
  <si>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</si>
  <si>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</si>
  <si>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</si>
  <si>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</si>
  <si>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</si>
  <si>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</si>
  <si>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</si>
  <si>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</si>
  <si>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</si>
  <si>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</si>
  <si>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</si>
  <si>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</si>
  <si>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</si>
  <si>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</si>
  <si>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</si>
  <si>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</si>
  <si>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</si>
  <si>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</si>
  <si>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</si>
  <si>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</si>
  <si>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</si>
  <si>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</si>
  <si>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</si>
  <si>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</si>
  <si>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</si>
  <si>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</si>
  <si>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</si>
  <si>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</si>
  <si>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</si>
  <si>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</si>
  <si>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</si>
  <si>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</si>
  <si>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</si>
  <si>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</si>
  <si>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</si>
  <si>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</si>
  <si>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</si>
  <si>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</si>
  <si>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</si>
  <si>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</si>
  <si>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</si>
  <si>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</si>
  <si>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</si>
  <si>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</si>
  <si>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</si>
  <si>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</si>
  <si>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</si>
  <si>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</si>
  <si>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</si>
  <si>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</si>
  <si>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</si>
  <si>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</si>
  <si>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</si>
  <si>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</si>
  <si>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</si>
  <si>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</si>
  <si>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</si>
  <si>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</si>
  <si>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</si>
  <si>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</si>
  <si>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</si>
  <si>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</si>
  <si>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</si>
  <si>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</si>
  <si>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</si>
  <si>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</si>
  <si>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</si>
  <si>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</si>
  <si>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</si>
  <si>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</si>
  <si>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</si>
  <si>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</si>
  <si>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</si>
  <si>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</si>
  <si>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</si>
  <si>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</si>
  <si>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</si>
  <si>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</si>
  <si>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</si>
  <si>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</si>
  <si>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</si>
  <si>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</si>
  <si>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</si>
  <si>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</si>
  <si>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</si>
  <si>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</si>
  <si>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</si>
  <si>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</si>
  <si>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</si>
  <si>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</si>
  <si>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</si>
  <si>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</si>
  <si>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</si>
  <si>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</si>
  <si>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</si>
  <si>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</si>
  <si>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</si>
  <si>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</si>
  <si>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</si>
  <si>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</si>
  <si>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</si>
  <si>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</si>
  <si>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</si>
  <si>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</si>
  <si>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</si>
  <si>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</si>
  <si>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</si>
  <si>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</si>
  <si>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</si>
  <si>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</si>
  <si>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</si>
  <si>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</si>
  <si>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</si>
  <si>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</si>
  <si>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</si>
  <si>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</si>
  <si>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</si>
  <si>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</si>
  <si>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</si>
  <si>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</si>
  <si>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</si>
  <si>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</si>
  <si>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</si>
  <si>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</si>
  <si>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</si>
  <si>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</si>
  <si>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</si>
  <si>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</si>
  <si>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</si>
  <si>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</si>
  <si>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</si>
  <si>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</si>
  <si>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</si>
  <si>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</si>
  <si>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</si>
  <si>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</si>
  <si>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</si>
  <si>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</si>
  <si>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</si>
  <si>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</si>
  <si>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</si>
  <si>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</si>
  <si>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</si>
  <si>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</si>
  <si>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</si>
  <si>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</si>
  <si>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</si>
  <si>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</si>
  <si>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</si>
  <si>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</si>
  <si>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</si>
  <si>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</si>
  <si>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</si>
  <si>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</si>
  <si>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</si>
  <si>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</si>
  <si>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</si>
  <si>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</si>
  <si>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</si>
  <si>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</si>
  <si>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</si>
  <si>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</si>
  <si>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</si>
  <si>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</si>
  <si>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</si>
  <si>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</si>
  <si>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</si>
  <si>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</si>
  <si>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</si>
  <si>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</si>
  <si>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</si>
  <si>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</si>
  <si>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</si>
  <si>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</si>
  <si>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</si>
  <si>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</si>
  <si>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</si>
  <si>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</si>
  <si>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</si>
  <si>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</si>
  <si>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</si>
  <si>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</si>
  <si>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</si>
  <si>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</si>
  <si>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</si>
  <si>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</si>
  <si>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</si>
  <si>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</si>
  <si>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</si>
  <si>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</si>
  <si>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</si>
  <si>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</si>
  <si>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</si>
  <si>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</si>
  <si>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</si>
  <si>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</si>
  <si>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</si>
  <si>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</si>
  <si>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</si>
  <si>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</si>
  <si>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</si>
  <si>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</si>
  <si>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</si>
  <si>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</si>
  <si>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</si>
  <si>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</si>
  <si>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</si>
  <si>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</si>
  <si>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</si>
  <si>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</si>
  <si>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</si>
  <si>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</si>
  <si>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</si>
  <si>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</si>
  <si>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</si>
  <si>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</si>
  <si>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</si>
  <si>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</si>
  <si>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</si>
  <si>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</si>
  <si>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</si>
  <si>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</si>
  <si>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</si>
  <si>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</si>
  <si>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</si>
  <si>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</si>
  <si>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</si>
  <si>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</si>
  <si>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</si>
  <si>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</si>
  <si>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</si>
  <si>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</si>
  <si>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</si>
  <si>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</si>
  <si>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</si>
  <si>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</si>
  <si>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</si>
  <si>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</si>
  <si>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</si>
  <si>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</si>
  <si>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</si>
  <si>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</si>
  <si>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</si>
  <si>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</si>
  <si>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</si>
  <si>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</si>
  <si>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</si>
  <si>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</si>
  <si>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</si>
  <si>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</si>
  <si>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</si>
  <si>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</si>
  <si>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</si>
  <si>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</si>
  <si>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</si>
  <si>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</si>
  <si>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</si>
  <si>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</si>
  <si>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</si>
  <si>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</si>
  <si>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</si>
  <si>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</si>
  <si>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</si>
  <si>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</si>
  <si>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</si>
  <si>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</si>
  <si>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</si>
  <si>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</si>
  <si>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</si>
  <si>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</si>
  <si>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</si>
  <si>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</si>
  <si>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</si>
  <si>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</si>
  <si>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</si>
  <si>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</si>
  <si>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</si>
  <si>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</si>
  <si>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</si>
  <si>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</si>
  <si>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</si>
  <si>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</si>
  <si>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</si>
  <si>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</si>
  <si>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</si>
  <si>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</si>
  <si>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</si>
  <si>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</si>
  <si>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</si>
  <si>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</si>
  <si>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</si>
  <si>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</si>
  <si>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</si>
  <si>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</si>
  <si>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</si>
  <si>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</si>
  <si>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</si>
  <si>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</si>
  <si>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</si>
  <si>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</si>
  <si>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</si>
  <si>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</si>
  <si>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</si>
  <si>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</si>
  <si>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</si>
  <si>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</si>
  <si>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</si>
  <si>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</si>
  <si>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</si>
  <si>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</si>
  <si>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</si>
  <si>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</si>
  <si>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</si>
  <si>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</si>
  <si>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</si>
  <si>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</si>
  <si>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</si>
  <si>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</si>
  <si>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</si>
  <si>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</si>
  <si>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</si>
  <si>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</si>
  <si>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</si>
  <si>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</si>
  <si>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</si>
  <si>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</si>
  <si>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</si>
  <si>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</si>
  <si>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</si>
  <si>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</si>
  <si>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</si>
  <si>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</si>
  <si>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</si>
  <si>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</si>
  <si>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</si>
  <si>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</si>
  <si>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</si>
  <si>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</si>
  <si>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</si>
  <si>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</si>
  <si>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</si>
  <si>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</si>
  <si>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</si>
  <si>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</si>
  <si>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</si>
  <si>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</si>
  <si>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</si>
  <si>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</si>
  <si>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</si>
  <si>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</si>
  <si>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</si>
  <si>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</si>
  <si>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</si>
  <si>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</si>
  <si>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</si>
  <si>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</si>
  <si>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</si>
  <si>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</si>
  <si>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</si>
  <si>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</si>
  <si>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</si>
  <si>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</si>
  <si>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</si>
  <si>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</si>
  <si>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</si>
  <si>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</si>
  <si>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</si>
  <si>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</si>
  <si>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</si>
  <si>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</si>
  <si>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</si>
  <si>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</si>
  <si>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</si>
  <si>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</si>
  <si>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</si>
  <si>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</si>
  <si>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</si>
  <si>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</si>
  <si>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</si>
  <si>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</si>
  <si>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</si>
  <si>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</si>
  <si>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</si>
  <si>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</si>
  <si>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</si>
  <si>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</si>
  <si>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</si>
  <si>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</si>
  <si>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</si>
  <si>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</si>
  <si>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</si>
  <si>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</si>
  <si>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</si>
  <si>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</si>
  <si>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</si>
  <si>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</si>
  <si>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</si>
  <si>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</si>
  <si>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</si>
  <si>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</si>
  <si>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</si>
  <si>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</si>
  <si>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</si>
  <si>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</si>
  <si>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</si>
  <si>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</si>
  <si>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</si>
  <si>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</si>
  <si>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</si>
  <si>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</si>
  <si>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</si>
  <si>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</si>
  <si>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</si>
  <si>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</si>
  <si>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</si>
  <si>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</si>
  <si>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</si>
  <si>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</si>
  <si>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</si>
  <si>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</si>
  <si>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</si>
  <si>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</si>
  <si>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</si>
  <si>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</si>
  <si>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</si>
  <si>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</si>
  <si>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</si>
  <si>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</si>
  <si>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</si>
  <si>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</si>
  <si>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</si>
  <si>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</si>
  <si>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</si>
  <si>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</si>
  <si>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</si>
  <si>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</si>
  <si>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</si>
  <si>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</si>
  <si>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</si>
  <si>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</si>
  <si>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</si>
  <si>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</si>
  <si>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</si>
  <si>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</si>
  <si>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</si>
  <si>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</si>
  <si>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</si>
  <si>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</si>
  <si>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</si>
  <si>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</si>
  <si>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</si>
  <si>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</si>
  <si>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</si>
  <si>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</si>
  <si>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</si>
  <si>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</si>
  <si>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</si>
  <si>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</si>
  <si>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</si>
  <si>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</si>
  <si>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</si>
  <si>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</si>
  <si>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</si>
  <si>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</si>
  <si>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</si>
  <si>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</si>
  <si>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</si>
  <si>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</si>
  <si>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</si>
  <si>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</si>
  <si>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</si>
  <si>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</si>
  <si>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</si>
  <si>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</si>
  <si>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</si>
  <si>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</si>
  <si>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</si>
  <si>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</si>
  <si>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</si>
  <si>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</si>
  <si>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</si>
  <si>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</si>
  <si>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</si>
  <si>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</si>
  <si>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</si>
  <si>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</si>
  <si>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</si>
  <si>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</si>
  <si>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</si>
  <si>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</si>
  <si>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</si>
  <si>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</si>
  <si>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</si>
  <si>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</si>
  <si>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</si>
  <si>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</si>
  <si>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</si>
  <si>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</si>
  <si>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</si>
  <si>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</si>
  <si>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</si>
  <si>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</si>
  <si>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</si>
  <si>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</si>
  <si>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</si>
  <si>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</si>
  <si>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</si>
  <si>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</si>
  <si>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</si>
  <si>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</si>
  <si>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</si>
  <si>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</si>
  <si>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</si>
  <si>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</si>
  <si>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</si>
  <si>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</si>
  <si>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</si>
  <si>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</si>
  <si>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</si>
  <si>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</si>
  <si>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</si>
  <si>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</si>
  <si>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</si>
  <si>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</si>
  <si>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</si>
  <si>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</si>
  <si>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</si>
  <si>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</si>
  <si>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</si>
  <si>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</si>
  <si>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</si>
  <si>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</si>
  <si>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</si>
  <si>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</si>
  <si>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</si>
  <si>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</si>
  <si>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</si>
  <si>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</si>
  <si>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</si>
  <si>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</si>
  <si>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</si>
  <si>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</si>
  <si>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</si>
  <si>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</si>
  <si>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</si>
  <si>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</si>
  <si>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</si>
  <si>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</si>
  <si>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</si>
  <si>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</si>
  <si>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</si>
  <si>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</si>
  <si>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</si>
  <si>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</si>
  <si>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</si>
  <si>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</si>
  <si>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</si>
  <si>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</si>
  <si>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</si>
  <si>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</si>
  <si>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</si>
  <si>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</si>
  <si>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</si>
  <si>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</si>
  <si>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</si>
  <si>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</si>
  <si>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</si>
  <si>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</si>
  <si>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</si>
  <si>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</si>
  <si>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</si>
  <si>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</si>
  <si>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</si>
  <si>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</si>
  <si>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</si>
  <si>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</si>
  <si>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</si>
  <si>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</si>
  <si>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</si>
  <si>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</si>
  <si>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</si>
  <si>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</si>
  <si>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</si>
  <si>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</si>
  <si>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</si>
  <si>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</si>
  <si>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</si>
  <si>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</si>
  <si>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</si>
  <si>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</si>
  <si>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</si>
  <si>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</si>
  <si>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</si>
  <si>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</si>
  <si>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</si>
  <si>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</si>
  <si>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</si>
  <si>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</si>
  <si>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</si>
  <si>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</si>
  <si>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</si>
  <si>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</si>
  <si>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</si>
  <si>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</si>
  <si>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</si>
  <si>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</si>
  <si>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</si>
  <si>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</si>
  <si>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</si>
  <si>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</si>
  <si>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</si>
  <si>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</si>
  <si>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</si>
  <si>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</si>
  <si>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</si>
  <si>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</si>
  <si>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</si>
  <si>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</si>
  <si>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</si>
  <si>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</si>
  <si>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</si>
  <si>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</si>
  <si>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</si>
  <si>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</si>
  <si>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</si>
  <si>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</si>
  <si>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</si>
  <si>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</si>
  <si>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</si>
  <si>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</si>
  <si>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</si>
  <si>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</si>
  <si>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</si>
  <si>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</si>
  <si>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</si>
  <si>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</si>
  <si>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</si>
  <si>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</si>
  <si>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</si>
  <si>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</si>
  <si>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</si>
  <si>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</si>
  <si>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</si>
  <si>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</si>
  <si>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</si>
  <si>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</si>
  <si>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</si>
  <si>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</si>
  <si>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</si>
  <si>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</si>
  <si>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</si>
  <si>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</si>
  <si>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</si>
  <si>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</si>
  <si>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</si>
  <si>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</si>
  <si>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</si>
  <si>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</si>
  <si>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</si>
  <si>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</si>
  <si>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</si>
  <si>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</si>
  <si>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</si>
  <si>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</si>
  <si>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</si>
  <si>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</si>
  <si>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</si>
  <si>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</si>
  <si>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</si>
  <si>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</si>
  <si>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</si>
  <si>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</si>
  <si>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</si>
  <si>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</si>
  <si>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</si>
  <si>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</si>
  <si>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</si>
  <si>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</si>
  <si>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</si>
  <si>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</si>
  <si>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</si>
  <si>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</si>
  <si>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</si>
  <si>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</si>
  <si>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</si>
  <si>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</si>
  <si>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</si>
  <si>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</si>
  <si>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</si>
  <si>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</si>
  <si>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</si>
  <si>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</si>
  <si>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</si>
  <si>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</si>
  <si>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</si>
  <si>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</si>
  <si>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</si>
  <si>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</si>
  <si>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</si>
  <si>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</si>
  <si>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</si>
  <si>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</si>
  <si>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</si>
  <si>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</si>
  <si>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</si>
  <si>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</si>
  <si>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</si>
  <si>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</si>
  <si>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</si>
  <si>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</si>
  <si>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</si>
  <si>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</si>
  <si>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</si>
  <si>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</si>
  <si>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</si>
  <si>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</si>
  <si>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</si>
  <si>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</si>
  <si>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</si>
  <si>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</si>
  <si>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</si>
  <si>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</si>
  <si>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</si>
  <si>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</si>
  <si>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</si>
  <si>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</si>
  <si>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</si>
  <si>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</si>
  <si>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</si>
  <si>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</si>
  <si>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</si>
  <si>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</si>
  <si>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</si>
  <si>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</si>
  <si>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</si>
  <si>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</si>
  <si>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</si>
  <si>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</si>
  <si>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</si>
  <si>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</si>
  <si>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</si>
  <si>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</si>
  <si>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</si>
  <si>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</si>
  <si>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</si>
  <si>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</si>
  <si>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</si>
  <si>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</si>
  <si>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</si>
  <si>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</si>
  <si>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</si>
  <si>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</si>
  <si>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</si>
  <si>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</si>
  <si>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</si>
  <si>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</si>
  <si>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</si>
  <si>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</si>
  <si>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</si>
  <si>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</si>
  <si>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</si>
  <si>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</si>
  <si>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</si>
  <si>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</si>
  <si>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</si>
  <si>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</si>
  <si>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</si>
  <si>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</si>
  <si>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</si>
  <si>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</si>
  <si>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</si>
  <si>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</si>
  <si>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</si>
  <si>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</si>
  <si>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</si>
  <si>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</si>
  <si>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</si>
  <si>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</si>
  <si>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</si>
  <si>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</si>
  <si>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</si>
  <si>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</si>
  <si>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</si>
  <si>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</si>
  <si>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</si>
  <si>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</si>
  <si>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</si>
  <si>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</si>
  <si>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</si>
  <si>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</si>
  <si>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</si>
  <si>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</si>
  <si>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</si>
  <si>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</si>
  <si>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</si>
  <si>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</si>
  <si>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</si>
  <si>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</si>
  <si>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</si>
  <si>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</si>
  <si>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</si>
  <si>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</si>
  <si>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</si>
  <si>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</si>
  <si>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</si>
  <si>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</si>
  <si>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</si>
  <si>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</si>
  <si>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</si>
  <si>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</si>
  <si>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</si>
  <si>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</si>
  <si>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</si>
  <si>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</si>
  <si>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</si>
  <si>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</si>
  <si>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</si>
  <si>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</si>
  <si>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</si>
  <si>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</si>
  <si>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</si>
  <si>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</si>
  <si>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</si>
  <si>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</si>
  <si>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</si>
  <si>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</si>
  <si>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</si>
  <si>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</si>
  <si>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</si>
  <si>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</si>
  <si>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</si>
  <si>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</si>
  <si>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</si>
  <si>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</si>
  <si>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</si>
  <si>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</si>
  <si>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</si>
  <si>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</si>
  <si>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</si>
  <si>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</si>
  <si>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</si>
  <si>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</si>
  <si>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</si>
  <si>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</si>
  <si>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</si>
  <si>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</si>
  <si>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</si>
  <si>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</si>
  <si>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</si>
  <si>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</si>
  <si>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</si>
  <si>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</si>
  <si>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</si>
  <si>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</si>
  <si>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</si>
  <si>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</si>
  <si>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</si>
  <si>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</si>
  <si>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</si>
  <si>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</si>
  <si>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</si>
  <si>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</si>
  <si>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</si>
  <si>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</si>
  <si>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</si>
  <si>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</si>
  <si>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</si>
  <si>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</si>
  <si>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</si>
  <si>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</si>
  <si>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</si>
  <si>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</si>
  <si>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</si>
  <si>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</si>
  <si>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</si>
  <si>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</si>
  <si>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</si>
  <si>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</si>
  <si>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</si>
  <si>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</si>
  <si>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</si>
  <si>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</si>
  <si>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</si>
  <si>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</si>
  <si>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</si>
  <si>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</si>
  <si>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</si>
  <si>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</si>
  <si>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</si>
  <si>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</si>
  <si>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</si>
  <si>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</si>
  <si>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</si>
  <si>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</si>
  <si>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</si>
  <si>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</si>
  <si>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</si>
  <si>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</si>
  <si>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</si>
  <si>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</si>
  <si>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</si>
  <si>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</si>
  <si>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</si>
  <si>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</si>
  <si>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</si>
  <si>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</si>
  <si>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</si>
  <si>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</si>
  <si>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</si>
  <si>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</si>
  <si>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</si>
  <si>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</si>
  <si>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</si>
  <si>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</si>
  <si>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</si>
  <si>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</si>
  <si>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</si>
  <si>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</si>
  <si>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</si>
  <si>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</si>
  <si>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</si>
  <si>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</si>
  <si>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</si>
  <si>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</si>
  <si>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</si>
  <si>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</si>
  <si>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</si>
  <si>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</si>
  <si>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</si>
  <si>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</si>
  <si>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</si>
  <si>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</si>
  <si>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</si>
  <si>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</si>
  <si>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</si>
  <si>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</si>
  <si>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</si>
  <si>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</si>
  <si>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</si>
  <si>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</si>
  <si>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</si>
  <si>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</si>
  <si>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</si>
  <si>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</si>
  <si>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</si>
  <si>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</si>
  <si>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</si>
  <si>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</si>
  <si>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</si>
  <si>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</si>
  <si>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</si>
  <si>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</si>
  <si>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</si>
  <si>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</si>
  <si>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</si>
  <si>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</si>
  <si>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</si>
  <si>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</si>
  <si>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</si>
  <si>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</si>
  <si>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</si>
  <si>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</si>
  <si>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</si>
  <si>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</si>
  <si>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</si>
  <si>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</si>
  <si>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</si>
  <si>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</si>
  <si>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</si>
  <si>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</si>
  <si>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</si>
  <si>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</si>
  <si>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</si>
  <si>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</si>
  <si>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</si>
  <si>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</si>
  <si>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</si>
  <si>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</si>
  <si>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</si>
  <si>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</si>
  <si>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</si>
  <si>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</si>
  <si>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</si>
  <si>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</si>
  <si>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</si>
  <si>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</si>
  <si>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</si>
  <si>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</si>
  <si>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</si>
  <si>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</si>
  <si>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</si>
  <si>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</si>
  <si>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</si>
  <si>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</si>
  <si>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</si>
  <si>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</si>
  <si>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</si>
  <si>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</si>
  <si>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</si>
  <si>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</si>
  <si>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</si>
  <si>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</si>
  <si>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</si>
  <si>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</si>
  <si>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</si>
  <si>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</si>
  <si>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</si>
  <si>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</si>
  <si>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</si>
  <si>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</si>
  <si>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</si>
  <si>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</si>
  <si>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</si>
  <si>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</si>
  <si>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</si>
  <si>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</si>
  <si>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</si>
  <si>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</si>
  <si>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</si>
  <si>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</si>
  <si>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</si>
  <si>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</si>
  <si>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</si>
  <si>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</si>
  <si>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</si>
  <si>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</si>
  <si>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</si>
  <si>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</si>
  <si>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</si>
  <si>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</si>
  <si>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</si>
  <si>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</si>
  <si>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</si>
  <si>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</si>
  <si>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</si>
  <si>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</si>
  <si>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</si>
  <si>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</si>
  <si>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</si>
  <si>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</si>
  <si>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</si>
  <si>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</si>
  <si>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</si>
  <si>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</si>
  <si>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</si>
  <si>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</si>
  <si>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</si>
  <si>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</si>
  <si>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</si>
  <si>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</si>
  <si>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</si>
  <si>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</si>
  <si>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</si>
  <si>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</si>
  <si>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</si>
  <si>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</si>
  <si>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</si>
  <si>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</si>
  <si>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</si>
  <si>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</si>
  <si>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</si>
  <si>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</si>
  <si>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</si>
  <si>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</si>
  <si>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</si>
  <si>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</si>
  <si>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</si>
  <si>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</si>
  <si>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</si>
  <si>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</si>
  <si>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</si>
  <si>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</si>
  <si>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</si>
  <si>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</si>
  <si>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</si>
  <si>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</si>
  <si>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</si>
  <si>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</si>
  <si>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</si>
  <si>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</si>
  <si>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</si>
  <si>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</si>
  <si>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</si>
  <si>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</si>
  <si>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</si>
  <si>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</si>
  <si>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</si>
  <si>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</si>
  <si>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</si>
  <si>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</si>
  <si>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</si>
  <si>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</si>
  <si>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</si>
  <si>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</si>
  <si>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</si>
  <si>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</si>
  <si>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</si>
  <si>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</si>
  <si>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</si>
  <si>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</si>
  <si>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</si>
  <si>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</si>
  <si>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</si>
  <si>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</si>
  <si>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</si>
  <si>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</si>
  <si>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</si>
  <si>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</si>
  <si>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</si>
  <si>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</si>
  <si>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</si>
  <si>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</si>
  <si>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</si>
  <si>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</si>
  <si>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</si>
  <si>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</si>
  <si>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</si>
  <si>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</si>
  <si>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</si>
  <si>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</si>
  <si>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</si>
  <si>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</si>
  <si>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</si>
  <si>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</si>
  <si>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</si>
  <si>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</si>
  <si>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</si>
  <si>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</si>
  <si>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</si>
  <si>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</si>
  <si>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</si>
  <si>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</si>
  <si>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</si>
  <si>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</si>
  <si>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</si>
  <si>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</si>
  <si>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</si>
  <si>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</si>
  <si>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</si>
  <si>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</si>
  <si>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</si>
  <si>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</si>
  <si>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</si>
  <si>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</si>
  <si>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</si>
  <si>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</si>
  <si>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</si>
  <si>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</si>
  <si>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</si>
  <si>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</si>
  <si>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</si>
  <si>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</si>
  <si>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</si>
  <si>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</si>
  <si>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</si>
  <si>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</si>
  <si>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</si>
  <si>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</si>
  <si>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</si>
  <si>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</si>
  <si>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</si>
  <si>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</si>
  <si>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</si>
  <si>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</si>
  <si>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</si>
  <si>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</si>
  <si>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</si>
  <si>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</si>
  <si>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</si>
  <si>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</si>
  <si>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</si>
  <si>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</si>
  <si>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</si>
  <si>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</si>
  <si>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</si>
  <si>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</si>
  <si>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</si>
  <si>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</si>
  <si>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</si>
  <si>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</si>
  <si>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</si>
  <si>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</si>
  <si>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</si>
  <si>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</si>
  <si>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</si>
  <si>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</si>
  <si>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</si>
  <si>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</si>
  <si>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</si>
  <si>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</si>
  <si>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</si>
  <si>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</si>
  <si>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</si>
  <si>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</si>
  <si>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</si>
  <si>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</si>
  <si>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</si>
  <si>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</si>
  <si>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</si>
  <si>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</si>
  <si>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</si>
  <si>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</si>
  <si>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</si>
  <si>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</si>
  <si>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</si>
  <si>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</si>
  <si>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</si>
  <si>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</si>
  <si>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</si>
  <si>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</si>
  <si>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</si>
  <si>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</si>
  <si>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</si>
  <si>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</si>
  <si>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</si>
  <si>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</si>
  <si>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</si>
  <si>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</si>
  <si>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</si>
  <si>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</si>
  <si>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</si>
  <si>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</si>
  <si>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</si>
  <si>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</si>
  <si>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</si>
  <si>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</si>
  <si>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</si>
  <si>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</si>
  <si>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</si>
  <si>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</si>
  <si>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</si>
  <si>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</si>
  <si>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</si>
  <si>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</si>
  <si>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</si>
  <si>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</si>
  <si>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</si>
  <si>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</si>
  <si>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</si>
  <si>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</si>
  <si>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</si>
  <si>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</si>
  <si>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</si>
  <si>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</si>
  <si>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</si>
  <si>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</si>
  <si>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</si>
  <si>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</si>
  <si>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</si>
  <si>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</si>
  <si>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</si>
  <si>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</si>
  <si>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</si>
  <si>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</si>
  <si>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</si>
  <si>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</si>
  <si>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</si>
  <si>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</si>
  <si>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</si>
  <si>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</si>
  <si>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</si>
  <si>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</si>
  <si>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</si>
  <si>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</si>
  <si>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</si>
  <si>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</si>
  <si>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</si>
  <si>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</si>
  <si>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</si>
  <si>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</si>
  <si>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</si>
  <si>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</si>
  <si>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</si>
  <si>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</si>
  <si>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</si>
  <si>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</si>
  <si>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</si>
  <si>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</si>
  <si>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</si>
  <si>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</si>
  <si>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</si>
  <si>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</si>
  <si>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</si>
  <si>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</si>
  <si>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</si>
  <si>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</si>
  <si>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</si>
  <si>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</si>
  <si>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</si>
  <si>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</si>
  <si>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</si>
  <si>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</si>
  <si>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</si>
  <si>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</si>
  <si>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</si>
  <si>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</si>
  <si>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</si>
  <si>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</si>
  <si>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</si>
  <si>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</si>
  <si>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</si>
  <si>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</si>
  <si>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</si>
  <si>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</si>
  <si>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</si>
  <si>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</si>
  <si>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</si>
  <si>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</si>
  <si>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</si>
  <si>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</si>
  <si>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</si>
  <si>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</si>
  <si>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</si>
  <si>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</si>
  <si>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</si>
  <si>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</si>
  <si>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</si>
  <si>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</si>
  <si>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</si>
  <si>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</si>
  <si>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</si>
  <si>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</si>
  <si>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</si>
  <si>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</si>
  <si>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</si>
  <si>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</si>
  <si>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</si>
  <si>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</si>
  <si>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</si>
  <si>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</si>
  <si>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</si>
  <si>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</si>
  <si>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</si>
  <si>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</si>
  <si>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</si>
  <si>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</si>
  <si>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</si>
  <si>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</si>
  <si>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</si>
  <si>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</si>
  <si>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</si>
  <si>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</si>
  <si>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</si>
  <si>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</si>
  <si>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</si>
  <si>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</si>
  <si>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</si>
  <si>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</si>
  <si>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</si>
  <si>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</si>
  <si>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</si>
  <si>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</si>
  <si>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</si>
  <si>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</si>
  <si>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</si>
  <si>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</si>
  <si>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</si>
  <si>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</si>
  <si>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</si>
  <si>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</si>
  <si>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</si>
  <si>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</si>
  <si>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</si>
  <si>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</si>
  <si>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</si>
  <si>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</si>
  <si>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</si>
  <si>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</si>
  <si>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</si>
  <si>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</si>
  <si>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</si>
  <si>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</si>
  <si>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</si>
  <si>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</si>
  <si>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</si>
  <si>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</si>
  <si>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</si>
  <si>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</si>
  <si>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</si>
  <si>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</si>
  <si>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</si>
  <si>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</si>
  <si>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</si>
  <si>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</si>
  <si>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</si>
  <si>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</si>
  <si>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</si>
  <si>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</si>
  <si>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</si>
  <si>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</si>
  <si>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</si>
  <si>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</si>
  <si>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</si>
  <si>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</si>
  <si>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</si>
  <si>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</si>
  <si>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</si>
  <si>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</si>
  <si>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</si>
  <si>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</si>
  <si>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</si>
  <si>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</si>
  <si>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</si>
  <si>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</si>
  <si>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</si>
  <si>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</si>
  <si>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</si>
  <si>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</si>
  <si>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</si>
  <si>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</si>
  <si>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</si>
  <si>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</si>
  <si>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</si>
  <si>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</si>
  <si>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</si>
  <si>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</si>
  <si>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</si>
  <si>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</si>
  <si>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</si>
  <si>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</si>
  <si>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</si>
  <si>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</si>
  <si>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</si>
  <si>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</si>
  <si>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</si>
  <si>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</si>
  <si>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</si>
  <si>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</si>
  <si>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</si>
  <si>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</si>
  <si>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</si>
  <si>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</si>
  <si>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</si>
  <si>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</si>
  <si>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</si>
  <si>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</si>
  <si>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</si>
  <si>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</si>
  <si>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</si>
  <si>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</si>
  <si>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</si>
  <si>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</si>
  <si>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</si>
  <si>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</si>
  <si>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</si>
  <si>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</si>
  <si>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</si>
  <si>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</si>
  <si>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</si>
  <si>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</si>
  <si>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</si>
  <si>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</si>
  <si>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</si>
  <si>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</si>
  <si>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</si>
  <si>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</si>
  <si>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</si>
  <si>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</si>
  <si>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</si>
  <si>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</si>
  <si>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</si>
  <si>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</si>
  <si>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</si>
  <si>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</si>
  <si>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</si>
  <si>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</si>
  <si>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</si>
  <si>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</si>
  <si>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</si>
  <si>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</si>
  <si>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</si>
  <si>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</si>
  <si>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</si>
  <si>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</si>
  <si>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</si>
  <si>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</si>
  <si>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</si>
  <si>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</si>
  <si>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</si>
  <si>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</si>
  <si>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</si>
  <si>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</si>
  <si>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</si>
  <si>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</si>
  <si>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</si>
  <si>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</si>
  <si>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</si>
  <si>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</si>
  <si>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</si>
  <si>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</si>
  <si>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</si>
  <si>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</si>
  <si>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</si>
  <si>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</si>
  <si>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</si>
  <si>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</si>
  <si>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</si>
  <si>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</si>
  <si>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</si>
  <si>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</si>
  <si>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</si>
  <si>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</si>
  <si>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</si>
  <si>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</si>
  <si>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</si>
  <si>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</si>
  <si>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</si>
  <si>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</si>
  <si>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</si>
  <si>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</si>
  <si>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</si>
  <si>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</si>
  <si>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</si>
  <si>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</si>
  <si>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</si>
  <si>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</si>
  <si>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</si>
  <si>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</si>
  <si>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</si>
  <si>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</si>
  <si>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</si>
  <si>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</si>
  <si>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</si>
  <si>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</si>
  <si>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</si>
  <si>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</si>
  <si>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</si>
  <si>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</si>
  <si>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</si>
  <si>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</si>
  <si>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</si>
  <si>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</si>
  <si>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</si>
  <si>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</si>
  <si>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</si>
  <si>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</si>
  <si>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</si>
  <si>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</si>
  <si>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</si>
  <si>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</si>
  <si>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</si>
  <si>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</si>
  <si>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</si>
  <si>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</si>
  <si>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</si>
  <si>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</si>
  <si>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</si>
  <si>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</si>
  <si>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</si>
  <si>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</si>
  <si>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</si>
  <si>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</si>
  <si>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</si>
  <si>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</si>
  <si>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</si>
  <si>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</si>
  <si>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</si>
  <si>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</si>
  <si>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</si>
  <si>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</si>
  <si>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</si>
  <si>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</si>
  <si>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</si>
  <si>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</si>
  <si>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</si>
  <si>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</si>
  <si>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</si>
  <si>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</si>
  <si>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</si>
  <si>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</si>
  <si>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</si>
  <si>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</si>
  <si>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</si>
  <si>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</si>
  <si>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</si>
  <si>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</si>
  <si>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</si>
  <si>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</si>
  <si>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</si>
  <si>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</si>
  <si>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</si>
  <si>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</si>
  <si>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</si>
  <si>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</si>
  <si>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</si>
  <si>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</si>
  <si>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</si>
  <si>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</si>
  <si>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</si>
  <si>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</si>
  <si>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</si>
  <si>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</si>
  <si>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</si>
  <si>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</si>
  <si>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</si>
  <si>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</si>
  <si>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</si>
  <si>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</si>
  <si>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</si>
  <si>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</si>
  <si>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</si>
  <si>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</si>
  <si>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</si>
  <si>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</si>
  <si>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</si>
  <si>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</si>
  <si>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</si>
  <si>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</si>
  <si>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</si>
  <si>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</si>
  <si>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</si>
  <si>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</si>
  <si>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</si>
  <si>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</si>
  <si>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</si>
  <si>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</si>
  <si>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</si>
  <si>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</si>
  <si>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</si>
  <si>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</si>
  <si>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</si>
  <si>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</si>
  <si>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</si>
  <si>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</si>
  <si>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</si>
  <si>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</si>
  <si>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</si>
  <si>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</si>
  <si>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</si>
  <si>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</si>
  <si>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</si>
  <si>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</si>
  <si>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</si>
  <si>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</si>
  <si>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</si>
  <si>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</si>
  <si>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</si>
  <si>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</si>
  <si>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</si>
  <si>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</si>
  <si>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</si>
  <si>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</si>
  <si>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</si>
  <si>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</si>
  <si>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</si>
  <si>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</si>
  <si>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</si>
  <si>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</si>
  <si>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</si>
  <si>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</si>
  <si>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</si>
  <si>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</si>
  <si>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</si>
  <si>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</si>
  <si>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</si>
  <si>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</si>
  <si>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</si>
  <si>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</si>
  <si>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</si>
  <si>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</si>
  <si>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</si>
  <si>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</si>
  <si>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</si>
  <si>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</si>
  <si>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</si>
  <si>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</si>
  <si>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</si>
  <si>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</si>
  <si>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</si>
  <si>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</si>
  <si>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</si>
  <si>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</si>
  <si>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</si>
  <si>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</si>
  <si>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</si>
  <si>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</si>
  <si>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</si>
  <si>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</si>
  <si>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</si>
  <si>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</si>
  <si>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</si>
  <si>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</si>
  <si>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</si>
  <si>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</si>
  <si>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</si>
  <si>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</si>
  <si>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</si>
  <si>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</si>
  <si>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</si>
  <si>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</si>
  <si>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</si>
  <si>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</si>
  <si>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</si>
  <si>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</si>
  <si>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</si>
  <si>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</si>
  <si>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</si>
  <si>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</si>
  <si>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</si>
  <si>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</si>
  <si>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</si>
  <si>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</si>
  <si>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</si>
  <si>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</si>
  <si>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</si>
  <si>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</si>
  <si>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</si>
  <si>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</si>
  <si>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</si>
  <si>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</si>
  <si>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</si>
  <si>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</si>
  <si>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</si>
  <si>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</si>
  <si>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</si>
  <si>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</si>
  <si>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</si>
  <si>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</si>
  <si>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</si>
  <si>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</si>
  <si>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</si>
  <si>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</si>
  <si>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</si>
  <si>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</si>
  <si>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</si>
  <si>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</si>
  <si>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</si>
  <si>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</si>
  <si>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</si>
  <si>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</si>
  <si>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</si>
  <si>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</si>
  <si>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</si>
  <si>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</si>
  <si>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</si>
  <si>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</si>
  <si>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</si>
  <si>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</si>
  <si>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</si>
  <si>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</si>
  <si>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</si>
  <si>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</si>
  <si>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</si>
  <si>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</si>
  <si>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</si>
  <si>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</si>
  <si>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</si>
  <si>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</si>
  <si>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</si>
  <si>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</si>
  <si>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</si>
  <si>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</si>
  <si>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</si>
  <si>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</si>
  <si>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</si>
  <si>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</si>
  <si>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</si>
  <si>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</si>
  <si>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</si>
  <si>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</si>
  <si>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</si>
  <si>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</si>
  <si>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</si>
  <si>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</si>
  <si>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</si>
  <si>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</si>
  <si>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</si>
  <si>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</si>
  <si>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</si>
  <si>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</si>
  <si>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</si>
  <si>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</si>
  <si>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</si>
  <si>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</si>
  <si>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</si>
  <si>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</si>
  <si>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</si>
  <si>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</si>
  <si>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</si>
  <si>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</si>
  <si>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</si>
  <si>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</si>
  <si>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</si>
  <si>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</si>
  <si>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</si>
  <si>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</si>
  <si>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</si>
  <si>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</si>
  <si>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</si>
  <si>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</si>
  <si>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</si>
  <si>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</si>
  <si>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</si>
  <si>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</si>
  <si>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</si>
  <si>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</si>
  <si>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</si>
  <si>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</si>
  <si>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</si>
  <si>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</si>
  <si>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</si>
  <si>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</si>
  <si>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</si>
  <si>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</si>
  <si>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</si>
  <si>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</si>
  <si>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</si>
  <si>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</si>
  <si>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</si>
  <si>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</si>
  <si>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</si>
  <si>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</si>
  <si>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</si>
  <si>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</si>
  <si>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</si>
  <si>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</si>
  <si>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</si>
  <si>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</si>
  <si>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</si>
  <si>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</si>
  <si>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</si>
  <si>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</si>
  <si>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</si>
  <si>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</si>
  <si>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</si>
  <si>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</si>
  <si>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</si>
  <si>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</si>
  <si>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</si>
  <si>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</si>
  <si>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</si>
  <si>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</si>
  <si>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</si>
  <si>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</si>
  <si>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</si>
  <si>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</si>
  <si>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</si>
  <si>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</si>
  <si>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</si>
  <si>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</si>
  <si>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</si>
  <si>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</si>
  <si>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</si>
  <si>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</si>
  <si>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</si>
  <si>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</si>
  <si>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</si>
  <si>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</si>
  <si>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</si>
  <si>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</si>
  <si>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</si>
  <si>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</si>
  <si>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</si>
  <si>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</si>
  <si>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</si>
  <si>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</si>
  <si>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</si>
  <si>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</si>
  <si>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</si>
  <si>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</si>
  <si>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</si>
  <si>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</si>
  <si>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</si>
  <si>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</si>
  <si>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</si>
  <si>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</si>
  <si>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</si>
  <si>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</si>
  <si>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</si>
  <si>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</si>
  <si>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</si>
  <si>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</si>
  <si>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</si>
  <si>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</si>
  <si>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</si>
  <si>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</si>
  <si>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</si>
  <si>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</si>
  <si>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</si>
  <si>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</si>
  <si>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</si>
  <si>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</si>
  <si>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</si>
  <si>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</si>
  <si>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</si>
  <si>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</si>
  <si>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</si>
  <si>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</si>
  <si>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</si>
  <si>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</si>
  <si>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</si>
  <si>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</si>
  <si>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</si>
  <si>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</si>
  <si>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</si>
  <si>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</si>
  <si>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</si>
  <si>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</si>
  <si>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</si>
  <si>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</si>
  <si>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</si>
  <si>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</si>
  <si>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</si>
  <si>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</si>
  <si>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</si>
  <si>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</si>
  <si>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</si>
  <si>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</si>
  <si>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</si>
  <si>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</si>
  <si>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</si>
  <si>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</si>
  <si>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</si>
  <si>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</si>
  <si>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</si>
  <si>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</si>
  <si>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</si>
  <si>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</si>
  <si>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</si>
  <si>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</si>
  <si>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</si>
  <si>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</si>
  <si>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</si>
  <si>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</si>
  <si>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</si>
  <si>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</si>
  <si>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</si>
  <si>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</si>
  <si>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</si>
  <si>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</si>
  <si>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</si>
  <si>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</si>
  <si>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</si>
  <si>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</si>
  <si>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</si>
  <si>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</si>
  <si>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</si>
  <si>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</si>
  <si>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</si>
  <si>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</si>
  <si>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</si>
  <si>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</si>
  <si>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</si>
  <si>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</si>
  <si>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</si>
  <si>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</si>
  <si>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</si>
  <si>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</si>
  <si>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</si>
  <si>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</si>
  <si>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</si>
  <si>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</si>
  <si>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</si>
  <si>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</si>
  <si>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</si>
  <si>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</si>
  <si>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</si>
  <si>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</si>
  <si>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</si>
  <si>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</si>
  <si>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</si>
  <si>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</si>
  <si>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</si>
  <si>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</si>
  <si>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</si>
  <si>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</si>
  <si>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</si>
  <si>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</si>
  <si>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</si>
  <si>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</si>
  <si>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</si>
  <si>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</si>
  <si>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</si>
  <si>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</si>
  <si>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</si>
  <si>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</si>
  <si>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</si>
  <si>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</si>
  <si>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</si>
  <si>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</si>
  <si>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</si>
  <si>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</si>
  <si>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</si>
  <si>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</si>
  <si>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</si>
  <si>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</si>
  <si>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</si>
  <si>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</si>
  <si>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</si>
  <si>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</si>
  <si>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</si>
  <si>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</si>
  <si>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</si>
  <si>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</si>
  <si>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</si>
  <si>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</si>
  <si>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</si>
  <si>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</si>
  <si>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</si>
  <si>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</si>
  <si>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</si>
  <si>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</si>
  <si>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</si>
  <si>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</si>
  <si>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</si>
  <si>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</si>
  <si>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</si>
  <si>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</si>
  <si>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</si>
  <si>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</si>
  <si>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</si>
  <si>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</si>
  <si>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</si>
  <si>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</si>
  <si>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</si>
  <si>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</si>
  <si>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</si>
  <si>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</si>
  <si>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</si>
  <si>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</si>
  <si>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</si>
  <si>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</si>
  <si>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</si>
  <si>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</si>
  <si>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</si>
  <si>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</si>
  <si>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</si>
  <si>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</si>
  <si>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</si>
  <si>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</si>
  <si>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</si>
  <si>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</si>
  <si>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</si>
  <si>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</si>
  <si>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</si>
  <si>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</si>
  <si>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</si>
  <si>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</si>
  <si>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</si>
  <si>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</si>
  <si>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</si>
  <si>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</si>
  <si>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</si>
  <si>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</si>
  <si>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</si>
  <si>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</si>
  <si>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</si>
  <si>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</si>
  <si>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</si>
  <si>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</si>
  <si>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</si>
  <si>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</si>
  <si>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</si>
  <si>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</si>
  <si>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</si>
  <si>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</si>
  <si>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</si>
  <si>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</si>
  <si>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</si>
  <si>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</si>
  <si>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</si>
  <si>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</si>
  <si>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</si>
  <si>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</si>
  <si>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</si>
  <si>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</si>
  <si>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</si>
  <si>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</si>
  <si>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</si>
  <si>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</si>
  <si>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</si>
  <si>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</si>
  <si>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</si>
  <si>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</si>
  <si>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</si>
  <si>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</si>
  <si>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</si>
  <si>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</si>
  <si>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</si>
  <si>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</si>
  <si>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</si>
  <si>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</si>
  <si>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</si>
  <si>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</si>
  <si>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</si>
  <si>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</si>
  <si>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</si>
  <si>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</si>
  <si>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</si>
  <si>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</si>
  <si>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</si>
  <si>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</si>
  <si>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</si>
  <si>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</si>
  <si>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</si>
  <si>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</si>
  <si>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</si>
  <si>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</si>
  <si>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</si>
  <si>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</si>
  <si>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</si>
  <si>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</si>
  <si>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</si>
  <si>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</si>
  <si>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</si>
  <si>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</si>
  <si>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</si>
  <si>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</si>
  <si>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</si>
  <si>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</si>
  <si>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</si>
  <si>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</si>
  <si>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</si>
  <si>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</si>
  <si>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</si>
  <si>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</si>
  <si>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</si>
  <si>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</si>
  <si>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</si>
  <si>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</si>
  <si>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</si>
  <si>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</si>
  <si>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</si>
  <si>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</si>
  <si>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</si>
  <si>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</si>
  <si>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</si>
  <si>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</si>
  <si>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</si>
  <si>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</si>
  <si>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</si>
  <si>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</si>
  <si>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</si>
  <si>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</si>
  <si>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</si>
  <si>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</si>
  <si>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</si>
  <si>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</si>
  <si>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</si>
  <si>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</si>
  <si>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</si>
  <si>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</si>
  <si>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</si>
  <si>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</si>
  <si>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</si>
  <si>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</si>
  <si>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</si>
  <si>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</si>
  <si>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</si>
  <si>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</si>
  <si>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</si>
  <si>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</si>
  <si>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</si>
  <si>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</si>
  <si>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</si>
  <si>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</si>
  <si>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</si>
  <si>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</si>
  <si>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</si>
  <si>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</si>
  <si>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</si>
  <si>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</si>
  <si>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</si>
  <si>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</si>
  <si>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</si>
  <si>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</si>
  <si>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</si>
  <si>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</si>
  <si>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</si>
  <si>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</si>
  <si>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</si>
  <si>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</si>
  <si>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</si>
  <si>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</si>
  <si>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</si>
  <si>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</si>
  <si>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</si>
  <si>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</si>
  <si>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</si>
  <si>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</si>
  <si>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</si>
  <si>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</si>
  <si>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</si>
  <si>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</si>
  <si>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</si>
  <si>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</si>
  <si>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</si>
  <si>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</si>
  <si>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</si>
  <si>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</si>
  <si>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</si>
  <si>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</si>
  <si>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</si>
  <si>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</si>
  <si>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</si>
  <si>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</si>
  <si>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</si>
  <si>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</si>
  <si>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</si>
  <si>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</si>
  <si>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</si>
  <si>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</si>
  <si>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</si>
  <si>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</si>
  <si>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</si>
  <si>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</si>
  <si>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</si>
  <si>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</si>
  <si>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</si>
  <si>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</si>
  <si>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</si>
  <si>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</si>
  <si>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</si>
  <si>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</si>
  <si>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</si>
  <si>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</si>
  <si>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</si>
  <si>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</si>
  <si>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</si>
  <si>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</si>
  <si>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</si>
  <si>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</si>
  <si>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</si>
  <si>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</si>
  <si>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</si>
  <si>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</si>
  <si>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</si>
  <si>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</si>
  <si>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</si>
  <si>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</si>
  <si>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</si>
  <si>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</si>
  <si>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</si>
  <si>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</si>
  <si>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</si>
  <si>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</si>
  <si>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</si>
  <si>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</si>
  <si>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</si>
  <si>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</si>
  <si>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</si>
  <si>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</si>
  <si>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</si>
  <si>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</si>
  <si>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</si>
  <si>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</si>
  <si>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</si>
  <si>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</si>
  <si>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</si>
  <si>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</si>
  <si>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</si>
  <si>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</si>
  <si>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</si>
  <si>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</si>
  <si>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</si>
  <si>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</si>
  <si>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</si>
  <si>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</si>
  <si>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</si>
  <si>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</si>
  <si>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</si>
  <si>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</si>
  <si>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</si>
  <si>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</si>
  <si>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</si>
  <si>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</si>
  <si>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</si>
  <si>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</si>
  <si>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</si>
  <si>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</si>
  <si>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</si>
  <si>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</si>
  <si>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</si>
  <si>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</si>
  <si>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</si>
  <si>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</si>
  <si>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</si>
  <si>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</si>
  <si>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</si>
  <si>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</si>
  <si>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</si>
  <si>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</si>
  <si>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</si>
  <si>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</si>
  <si>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</si>
  <si>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</si>
  <si>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</si>
  <si>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</si>
  <si>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</si>
  <si>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</si>
  <si>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</si>
  <si>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</si>
  <si>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</si>
  <si>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</si>
  <si>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</si>
  <si>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</si>
  <si>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</si>
  <si>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</si>
  <si>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</si>
  <si>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</si>
  <si>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</si>
  <si>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</si>
  <si>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</si>
  <si>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</si>
  <si>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</si>
  <si>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</si>
  <si>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</si>
  <si>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</si>
  <si>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</si>
  <si>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</si>
  <si>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</si>
  <si>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</si>
  <si>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</si>
  <si>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</si>
  <si>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</si>
  <si>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</si>
  <si>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</si>
  <si>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</si>
  <si>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</si>
  <si>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</si>
  <si>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</si>
  <si>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</si>
  <si>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</si>
  <si>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</si>
  <si>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</si>
  <si>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</si>
  <si>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</si>
  <si>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</si>
  <si>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</si>
  <si>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</si>
  <si>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</si>
  <si>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</si>
  <si>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</si>
  <si>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</si>
  <si>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</si>
  <si>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</si>
  <si>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</si>
  <si>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</si>
  <si>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</si>
  <si>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</si>
  <si>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</si>
  <si>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</si>
  <si>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</si>
  <si>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</si>
  <si>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</si>
  <si>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</si>
  <si>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</si>
  <si>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</si>
  <si>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</si>
  <si>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</si>
  <si>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</si>
  <si>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</si>
  <si>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</si>
  <si>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</si>
  <si>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</si>
  <si>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</si>
  <si>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</si>
  <si>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</si>
  <si>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</si>
  <si>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</si>
  <si>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</si>
  <si>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</si>
  <si>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</si>
  <si>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</si>
  <si>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</si>
  <si>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</si>
  <si>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</si>
  <si>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</si>
  <si>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</si>
  <si>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</si>
  <si>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</si>
  <si>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</si>
  <si>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</si>
  <si>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</si>
  <si>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</si>
  <si>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</si>
  <si>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</si>
  <si>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</si>
  <si>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</si>
  <si>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</si>
  <si>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</si>
  <si>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</si>
  <si>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</si>
  <si>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</si>
  <si>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</si>
  <si>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</si>
  <si>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</si>
  <si>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</si>
  <si>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</si>
  <si>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</si>
  <si>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</si>
  <si>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</si>
  <si>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</si>
  <si>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</si>
  <si>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</si>
  <si>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</si>
  <si>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</si>
  <si>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</si>
  <si>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</si>
  <si>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</si>
  <si>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</si>
  <si>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</si>
  <si>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</si>
  <si>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</si>
  <si>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</si>
  <si>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</si>
  <si>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</si>
  <si>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</si>
  <si>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</si>
  <si>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</si>
  <si>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</si>
  <si>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</si>
  <si>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</si>
  <si>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</si>
  <si>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</si>
  <si>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</si>
  <si>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</si>
  <si>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</si>
  <si>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</si>
  <si>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</si>
  <si>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</si>
  <si>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</si>
  <si>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</si>
  <si>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</si>
  <si>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</si>
  <si>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</si>
  <si>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</si>
  <si>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</si>
  <si>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</si>
  <si>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</si>
  <si>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</si>
  <si>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</si>
  <si>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</si>
  <si>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</si>
  <si>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</si>
  <si>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</si>
  <si>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</si>
  <si>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</si>
  <si>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</si>
  <si>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</si>
  <si>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</si>
  <si>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</si>
  <si>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</si>
  <si>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</si>
  <si>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</si>
  <si>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</si>
  <si>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</si>
  <si>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</si>
  <si>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</si>
  <si>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</si>
  <si>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</si>
  <si>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</si>
  <si>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</si>
  <si>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</si>
  <si>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</si>
  <si>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</si>
  <si>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</si>
  <si>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</si>
  <si>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</si>
  <si>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</si>
  <si>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</si>
  <si>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</si>
  <si>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</si>
  <si>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</si>
  <si>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</si>
  <si>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</si>
  <si>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</si>
  <si>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</si>
  <si>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</si>
  <si>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</si>
  <si>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</si>
  <si>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</si>
  <si>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</si>
  <si>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</si>
  <si>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</si>
  <si>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</si>
  <si>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</si>
  <si>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</si>
  <si>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</si>
  <si>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</si>
  <si>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</si>
  <si>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</si>
  <si>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</si>
  <si>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</si>
  <si>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</si>
  <si>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</si>
  <si>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</si>
  <si>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</si>
  <si>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</si>
  <si>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</si>
  <si>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</si>
  <si>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</si>
  <si>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</si>
  <si>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</si>
  <si>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</si>
  <si>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</si>
  <si>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</si>
  <si>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</si>
  <si>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</si>
  <si>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</si>
  <si>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</si>
  <si>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</si>
  <si>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</si>
  <si>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</si>
  <si>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</si>
  <si>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</si>
  <si>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</si>
  <si>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</si>
  <si>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</si>
  <si>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</si>
  <si>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</si>
  <si>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</si>
  <si>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</si>
  <si>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</si>
  <si>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</si>
  <si>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</si>
  <si>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</si>
  <si>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</si>
  <si>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</si>
  <si>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</si>
  <si>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</si>
  <si>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</si>
  <si>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</si>
  <si>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</si>
  <si>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</si>
  <si>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</si>
  <si>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</si>
  <si>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</si>
  <si>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</si>
  <si>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</si>
  <si>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</si>
  <si>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</si>
  <si>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</si>
  <si>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</si>
  <si>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</si>
  <si>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</si>
  <si>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</si>
  <si>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</si>
  <si>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</si>
  <si>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</si>
  <si>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</si>
  <si>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</si>
  <si>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</si>
  <si>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</si>
  <si>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</si>
  <si>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</si>
  <si>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</si>
  <si>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</si>
  <si>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</si>
  <si>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</si>
  <si>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</si>
  <si>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</si>
  <si>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</si>
  <si>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</si>
  <si>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</si>
  <si>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</si>
  <si>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</si>
  <si>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</si>
  <si>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</si>
  <si>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</si>
  <si>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</si>
  <si>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</si>
  <si>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</si>
  <si>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</si>
  <si>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</si>
  <si>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</si>
  <si>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</si>
  <si>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</si>
  <si>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</si>
  <si>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</si>
  <si>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</si>
  <si>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</si>
  <si>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</si>
  <si>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</si>
  <si>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</si>
  <si>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</si>
  <si>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</si>
  <si>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</si>
  <si>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</si>
  <si>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</si>
  <si>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</si>
  <si>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</si>
  <si>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</si>
  <si>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</si>
  <si>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</si>
  <si>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</si>
  <si>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</si>
  <si>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</si>
  <si>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</si>
  <si>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</si>
  <si>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</si>
  <si>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</si>
  <si>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</si>
  <si>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</si>
  <si>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</si>
  <si>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</si>
  <si>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</si>
  <si>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</si>
  <si>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</si>
  <si>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</si>
  <si>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</si>
  <si>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</si>
  <si>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</si>
  <si>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</si>
  <si>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</si>
  <si>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</si>
  <si>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</si>
  <si>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</si>
  <si>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</si>
  <si>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</si>
  <si>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</si>
  <si>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</si>
  <si>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</si>
  <si>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</si>
  <si>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</si>
  <si>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</si>
  <si>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</si>
  <si>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</si>
  <si>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</si>
  <si>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</si>
  <si>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</si>
  <si>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</si>
  <si>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</si>
  <si>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</si>
  <si>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</si>
  <si>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</si>
  <si>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</si>
  <si>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</si>
  <si>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</si>
  <si>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</si>
  <si>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</si>
  <si>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</si>
  <si>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</si>
  <si>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</si>
  <si>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</si>
  <si>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</si>
  <si>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</si>
  <si>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</si>
  <si>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</si>
  <si>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</si>
  <si>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</si>
  <si>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</si>
  <si>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</si>
  <si>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</si>
  <si>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</si>
  <si>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</si>
  <si>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</si>
  <si>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</si>
  <si>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</si>
  <si>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</si>
  <si>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</si>
  <si>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</si>
  <si>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</si>
  <si>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</si>
  <si>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</si>
  <si>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</si>
  <si>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</si>
  <si>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</si>
  <si>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</si>
  <si>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</si>
  <si>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</si>
  <si>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</si>
  <si>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</si>
  <si>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</si>
  <si>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</si>
  <si>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</si>
  <si>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</si>
  <si>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</si>
  <si>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</si>
  <si>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</si>
  <si>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</si>
  <si>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</si>
  <si>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</si>
  <si>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</si>
  <si>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</si>
  <si>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</si>
  <si>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</si>
  <si>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</si>
  <si>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</si>
  <si>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</si>
  <si>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</si>
  <si>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</si>
  <si>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</si>
  <si>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</si>
  <si>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</si>
  <si>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</si>
  <si>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</si>
  <si>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</si>
  <si>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</si>
  <si>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</si>
  <si>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</si>
  <si>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</si>
  <si>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</si>
  <si>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</si>
  <si>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</si>
  <si>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</si>
  <si>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</si>
  <si>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</si>
  <si>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</si>
  <si>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</si>
  <si>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</si>
  <si>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</si>
  <si>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</si>
  <si>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</si>
  <si>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</si>
  <si>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</si>
  <si>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</si>
  <si>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</si>
  <si>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</si>
  <si>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</si>
  <si>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</si>
  <si>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</si>
  <si>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</si>
  <si>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</si>
  <si>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</si>
  <si>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</si>
  <si>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</si>
  <si>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</si>
  <si>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</si>
  <si>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</si>
  <si>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</si>
  <si>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</si>
  <si>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</si>
  <si>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</si>
  <si>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</si>
  <si>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</si>
  <si>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</si>
  <si>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</si>
  <si>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</si>
  <si>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</si>
  <si>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</si>
  <si>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</si>
  <si>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</si>
  <si>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</si>
  <si>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</si>
  <si>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</si>
  <si>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</si>
  <si>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</si>
  <si>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</si>
  <si>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</si>
  <si>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</si>
  <si>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</si>
  <si>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</si>
  <si>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</si>
  <si>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</si>
  <si>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</si>
  <si>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</si>
  <si>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</si>
  <si>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</si>
  <si>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</si>
  <si>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</si>
  <si>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</si>
  <si>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</si>
  <si>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</si>
  <si>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</si>
  <si>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</si>
  <si>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</si>
  <si>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</si>
  <si>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</si>
  <si>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</si>
  <si>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</si>
  <si>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</si>
  <si>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</si>
  <si>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</si>
  <si>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</si>
  <si>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</si>
  <si>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</si>
  <si>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</si>
  <si>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</si>
  <si>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</si>
  <si>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</si>
  <si>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</si>
  <si>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</si>
  <si>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</si>
  <si>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</si>
  <si>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</si>
  <si>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</si>
  <si>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</si>
  <si>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</si>
  <si>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</si>
  <si>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</si>
  <si>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</si>
  <si>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</si>
  <si>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</si>
  <si>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</si>
  <si>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</si>
  <si>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</si>
  <si>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</si>
  <si>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</si>
  <si>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</si>
  <si>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</si>
  <si>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</si>
  <si>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</si>
  <si>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</si>
  <si>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</si>
  <si>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</si>
  <si>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</si>
  <si>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</si>
  <si>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</si>
  <si>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</si>
  <si>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</si>
  <si>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</si>
  <si>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</si>
  <si>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</si>
  <si>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</si>
  <si>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</si>
  <si>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</si>
  <si>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</si>
  <si>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</si>
  <si>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</si>
  <si>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</si>
  <si>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</si>
  <si>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</si>
  <si>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</si>
  <si>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</si>
  <si>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</si>
  <si>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</si>
  <si>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</si>
  <si>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</si>
  <si>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</si>
  <si>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</si>
  <si>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</si>
  <si>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</si>
  <si>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</si>
  <si>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</si>
  <si>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</si>
  <si>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</si>
  <si>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</si>
  <si>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</si>
  <si>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</si>
  <si>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</si>
  <si>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</si>
  <si>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</si>
  <si>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</si>
  <si>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</si>
  <si>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</si>
  <si>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</si>
  <si>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</si>
  <si>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</si>
  <si>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</si>
  <si>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</si>
  <si>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</si>
  <si>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</si>
  <si>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</si>
  <si>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</si>
  <si>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</si>
  <si>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</si>
  <si>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</si>
  <si>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</si>
  <si>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</si>
  <si>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</si>
  <si>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</si>
  <si>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</si>
  <si>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</si>
  <si>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</si>
  <si>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</si>
  <si>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</si>
  <si>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</si>
  <si>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</si>
  <si>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</si>
  <si>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</si>
  <si>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</si>
  <si>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</si>
  <si>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</si>
  <si>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</si>
  <si>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</si>
  <si>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</si>
  <si>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</si>
  <si>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</si>
  <si>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</si>
  <si>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</si>
  <si>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</si>
  <si>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</si>
  <si>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</si>
  <si>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</si>
  <si>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</si>
  <si>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</si>
  <si>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</si>
  <si>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</si>
  <si>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</si>
  <si>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</si>
  <si>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</si>
  <si>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</si>
  <si>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</si>
  <si>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</si>
  <si>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</si>
  <si>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</si>
  <si>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</si>
  <si>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</si>
  <si>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</si>
  <si>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</si>
  <si>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</si>
  <si>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</si>
  <si>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</si>
  <si>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</si>
  <si>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</si>
  <si>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</si>
  <si>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</si>
  <si>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</si>
  <si>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</si>
  <si>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</si>
  <si>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</si>
  <si>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</si>
  <si>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</si>
  <si>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</si>
  <si>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</si>
  <si>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</si>
  <si>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</si>
  <si>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</si>
  <si>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</si>
  <si>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</si>
  <si>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</si>
  <si>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</si>
  <si>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</si>
  <si>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</si>
  <si>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</si>
  <si>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</si>
  <si>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</si>
  <si>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</si>
  <si>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</si>
  <si>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</si>
  <si>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</si>
  <si>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</si>
  <si>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</si>
  <si>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</si>
  <si>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</si>
  <si>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</si>
  <si>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</si>
  <si>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</si>
  <si>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</si>
  <si>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</si>
  <si>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</si>
  <si>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</si>
  <si>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</si>
  <si>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</si>
  <si>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</si>
  <si>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</si>
  <si>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</si>
  <si>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</si>
  <si>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</si>
  <si>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</si>
  <si>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</si>
  <si>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</si>
  <si>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</si>
  <si>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</si>
  <si>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</si>
  <si>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</si>
  <si>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</si>
  <si>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</si>
  <si>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</si>
  <si>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</si>
  <si>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</si>
  <si>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</si>
  <si>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</si>
  <si>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</si>
  <si>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</si>
  <si>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</si>
  <si>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</si>
  <si>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</si>
  <si>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</si>
  <si>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</si>
  <si>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</si>
  <si>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</si>
  <si>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</si>
  <si>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</si>
  <si>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</si>
  <si>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</si>
  <si>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</si>
  <si>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</si>
  <si>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</si>
  <si>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</si>
  <si>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</si>
  <si>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</si>
  <si>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</si>
  <si>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</si>
  <si>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</si>
  <si>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</si>
  <si>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</si>
  <si>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</si>
  <si>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</si>
  <si>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</si>
  <si>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</si>
  <si>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</si>
  <si>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</si>
  <si>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</si>
  <si>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</si>
  <si>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</si>
  <si>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</si>
  <si>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</si>
  <si>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</si>
  <si>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</si>
  <si>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</si>
  <si>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</si>
  <si>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</si>
  <si>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</si>
  <si>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</si>
  <si>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</si>
  <si>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</si>
  <si>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</si>
  <si>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</si>
  <si>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</si>
  <si>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</si>
  <si>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</si>
  <si>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</si>
  <si>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</si>
  <si>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</si>
  <si>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</si>
  <si>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</si>
  <si>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</si>
  <si>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</si>
  <si>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</si>
  <si>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</si>
  <si>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</si>
  <si>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</si>
  <si>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</si>
  <si>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</si>
  <si>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</si>
  <si>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</si>
  <si>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</si>
  <si>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</si>
  <si>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</si>
  <si>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</si>
  <si>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</si>
  <si>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</si>
  <si>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</si>
  <si>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</si>
  <si>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</si>
  <si>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</si>
  <si>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</si>
  <si>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</si>
  <si>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</si>
  <si>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</si>
  <si>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</si>
  <si>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</si>
  <si>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</si>
  <si>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</si>
  <si>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</si>
  <si>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</si>
  <si>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</si>
  <si>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</si>
  <si>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</si>
  <si>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</si>
  <si>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</si>
  <si>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</si>
  <si>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</si>
  <si>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</si>
  <si>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</si>
  <si>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</si>
  <si>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</si>
  <si>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</si>
  <si>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</si>
  <si>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</si>
  <si>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</si>
  <si>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</si>
  <si>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</si>
  <si>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</si>
  <si>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</si>
  <si>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</si>
  <si>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</si>
  <si>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</si>
  <si>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</si>
  <si>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</si>
  <si>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</si>
  <si>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</si>
  <si>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</si>
  <si>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</si>
  <si>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</si>
  <si>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</si>
  <si>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</si>
  <si>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</si>
  <si>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</si>
  <si>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</si>
  <si>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</si>
  <si>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</si>
  <si>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</si>
  <si>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</si>
  <si>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</si>
  <si>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</si>
  <si>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</si>
  <si>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</si>
  <si>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</si>
  <si>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</si>
  <si>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</si>
  <si>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</si>
  <si>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</si>
  <si>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</si>
  <si>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</si>
  <si>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</si>
  <si>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</si>
  <si>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</si>
  <si>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</si>
  <si>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</si>
  <si>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</si>
  <si>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</si>
  <si>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</si>
  <si>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</si>
  <si>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</si>
  <si>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</si>
  <si>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</si>
  <si>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</si>
  <si>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</si>
  <si>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</si>
  <si>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</si>
  <si>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</si>
  <si>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</si>
  <si>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</si>
  <si>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</si>
  <si>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</si>
  <si>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</si>
  <si>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</si>
  <si>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</si>
  <si>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</si>
  <si>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</si>
  <si>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</si>
  <si>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</si>
  <si>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</si>
  <si>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</si>
  <si>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</si>
  <si>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</si>
  <si>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</si>
  <si>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</si>
  <si>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</si>
  <si>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</si>
  <si>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</si>
  <si>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</si>
  <si>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</si>
  <si>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</si>
  <si>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</si>
  <si>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</si>
  <si>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</si>
  <si>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</si>
  <si>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</si>
  <si>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</si>
  <si>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</si>
  <si>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</si>
  <si>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</si>
  <si>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</si>
  <si>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</si>
  <si>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</si>
  <si>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</si>
  <si>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</si>
  <si>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</si>
  <si>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</si>
  <si>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</si>
  <si>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</si>
  <si>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</si>
  <si>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</si>
  <si>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</si>
  <si>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</si>
  <si>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</si>
  <si>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</si>
  <si>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</si>
  <si>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</si>
  <si>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</si>
  <si>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</si>
  <si>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</si>
  <si>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</si>
  <si>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</si>
  <si>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</si>
  <si>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</si>
  <si>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</si>
  <si>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</si>
  <si>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</si>
  <si>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</si>
  <si>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</si>
  <si>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</si>
  <si>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</si>
  <si>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</si>
  <si>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</si>
  <si>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</si>
  <si>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</si>
  <si>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</si>
  <si>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</si>
  <si>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</si>
  <si>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</si>
  <si>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</si>
  <si>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</si>
  <si>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</si>
  <si>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</si>
  <si>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</si>
  <si>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</si>
  <si>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</si>
  <si>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</si>
  <si>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</si>
  <si>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</si>
  <si>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</si>
  <si>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</si>
  <si>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</si>
  <si>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</si>
  <si>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</si>
  <si>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</si>
  <si>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</si>
  <si>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</si>
  <si>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</si>
  <si>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</si>
  <si>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</si>
  <si>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</si>
  <si>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</si>
  <si>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</si>
  <si>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</si>
  <si>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</si>
  <si>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</si>
  <si>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</si>
  <si>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</si>
  <si>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</si>
  <si>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</si>
  <si>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</si>
  <si>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</si>
  <si>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</si>
  <si>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</si>
  <si>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</si>
  <si>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</si>
  <si>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</si>
  <si>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</si>
  <si>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</si>
  <si>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</si>
  <si>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</si>
  <si>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</si>
  <si>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</si>
  <si>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</si>
  <si>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</si>
  <si>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</si>
  <si>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</si>
  <si>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</si>
  <si>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</si>
  <si>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</si>
  <si>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</si>
  <si>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</si>
  <si>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</si>
  <si>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</si>
  <si>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</si>
  <si>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</si>
  <si>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</si>
  <si>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</si>
  <si>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</si>
  <si>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</si>
  <si>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</si>
  <si>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</si>
  <si>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</si>
  <si>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</si>
  <si>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</si>
  <si>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</si>
  <si>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</si>
  <si>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</si>
  <si>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</si>
  <si>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</si>
  <si>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</si>
  <si>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</si>
  <si>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</si>
  <si>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</si>
  <si>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</si>
  <si>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</si>
  <si>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</si>
  <si>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</si>
  <si>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</si>
  <si>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</si>
  <si>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</si>
  <si>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</si>
  <si>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</si>
  <si>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</si>
  <si>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</si>
  <si>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</si>
  <si>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</si>
  <si>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</si>
  <si>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</si>
  <si>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</si>
  <si>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</si>
  <si>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</si>
  <si>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</si>
  <si>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</si>
  <si>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</si>
  <si>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</si>
  <si>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</si>
  <si>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</si>
  <si>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</si>
  <si>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</si>
  <si>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</si>
  <si>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</si>
  <si>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</si>
  <si>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</si>
  <si>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</si>
  <si>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</si>
  <si>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</si>
  <si>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</si>
  <si>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</si>
  <si>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</si>
  <si>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</si>
  <si>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</si>
  <si>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</si>
  <si>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</si>
  <si>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</si>
  <si>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</si>
  <si>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</si>
  <si>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</si>
  <si>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</si>
  <si>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</si>
  <si>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</si>
  <si>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</si>
  <si>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</si>
  <si>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</si>
  <si>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</si>
  <si>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</si>
  <si>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</si>
  <si>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</si>
  <si>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</si>
  <si>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</si>
  <si>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</si>
  <si>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</si>
  <si>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</si>
  <si>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</si>
  <si>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</si>
  <si>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</si>
  <si>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</si>
  <si>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</si>
  <si>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</si>
  <si>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</si>
  <si>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</si>
  <si>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</si>
  <si>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</si>
  <si>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</si>
  <si>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</si>
  <si>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</si>
  <si>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</si>
  <si>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</si>
  <si>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</si>
  <si>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</si>
  <si>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</si>
  <si>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</si>
  <si>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</si>
  <si>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</si>
  <si>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</si>
  <si>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</si>
  <si>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</si>
  <si>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</si>
  <si>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</si>
  <si>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</si>
  <si>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</si>
  <si>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</si>
  <si>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</si>
  <si>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</si>
  <si>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</si>
  <si>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</si>
  <si>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</si>
  <si>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</si>
  <si>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</si>
  <si>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</si>
  <si>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</si>
  <si>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</si>
  <si>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</si>
  <si>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</si>
  <si>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</si>
  <si>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</si>
  <si>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</si>
  <si>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</si>
  <si>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</si>
  <si>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</si>
  <si>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</si>
  <si>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</si>
  <si>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</si>
  <si>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</si>
  <si>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</si>
  <si>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</si>
  <si>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</si>
  <si>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</si>
  <si>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</si>
  <si>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</si>
  <si>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</si>
  <si>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</si>
  <si>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</si>
  <si>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</si>
  <si>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</si>
  <si>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</si>
  <si>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</si>
  <si>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</si>
  <si>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</si>
  <si>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</si>
  <si>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</si>
  <si>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</si>
  <si>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</si>
  <si>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</si>
  <si>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</si>
  <si>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</si>
  <si>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</si>
  <si>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</si>
  <si>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</si>
  <si>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</si>
  <si>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</si>
  <si>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</si>
  <si>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</si>
  <si>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</si>
  <si>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</si>
  <si>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</si>
  <si>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</si>
  <si>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</si>
  <si>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</si>
  <si>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</si>
  <si>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</si>
  <si>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</si>
  <si>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</si>
  <si>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</si>
  <si>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</si>
  <si>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</si>
  <si>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</si>
  <si>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</si>
  <si>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</si>
  <si>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</si>
  <si>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</si>
  <si>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</si>
  <si>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</si>
  <si>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</si>
  <si>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</si>
  <si>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</si>
  <si>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</si>
  <si>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</si>
  <si>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</si>
  <si>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</si>
  <si>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</si>
  <si>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</si>
  <si>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</si>
  <si>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</si>
  <si>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</si>
  <si>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</si>
  <si>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</si>
  <si>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</si>
  <si>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</si>
  <si>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</si>
  <si>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</si>
  <si>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</si>
  <si>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</si>
  <si>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</si>
  <si>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</si>
  <si>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</si>
  <si>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</si>
  <si>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</si>
  <si>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</si>
  <si>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</si>
  <si>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</si>
  <si>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</si>
  <si>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</si>
  <si>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</si>
  <si>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</si>
  <si>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</si>
  <si>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</si>
  <si>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</si>
  <si>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</si>
  <si>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</si>
  <si>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</si>
  <si>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</si>
  <si>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</si>
  <si>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</si>
  <si>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</si>
  <si>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</si>
  <si>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</si>
  <si>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</si>
  <si>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</si>
  <si>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</si>
  <si>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</si>
  <si>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</si>
  <si>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</si>
  <si>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</si>
  <si>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</si>
  <si>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</si>
  <si>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</si>
  <si>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</si>
  <si>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</si>
  <si>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</si>
  <si>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</si>
  <si>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</si>
  <si>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</si>
  <si>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</si>
  <si>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</si>
  <si>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</si>
  <si>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</si>
  <si>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</si>
  <si>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</si>
  <si>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</si>
  <si>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</si>
  <si>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</si>
  <si>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</si>
  <si>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</si>
  <si>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</si>
  <si>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</si>
  <si>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</si>
  <si>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</si>
  <si>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</si>
  <si>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</si>
  <si>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</si>
  <si>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</si>
  <si>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</si>
  <si>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</si>
  <si>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</si>
  <si>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</si>
  <si>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</si>
  <si>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</si>
  <si>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</si>
  <si>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</si>
  <si>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</si>
  <si>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</si>
  <si>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</si>
  <si>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</si>
  <si>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</si>
  <si>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</si>
  <si>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</si>
  <si>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</si>
  <si>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</si>
  <si>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</si>
  <si>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</si>
  <si>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</si>
  <si>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</si>
  <si>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</si>
  <si>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</si>
  <si>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</si>
  <si>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</si>
  <si>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</si>
  <si>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</si>
  <si>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</si>
  <si>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</si>
  <si>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</si>
  <si>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</si>
  <si>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</si>
  <si>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</si>
  <si>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</si>
  <si>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</si>
  <si>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</si>
  <si>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</si>
  <si>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</si>
  <si>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</si>
  <si>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</si>
  <si>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</si>
  <si>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</si>
  <si>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</si>
  <si>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</si>
  <si>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</si>
  <si>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</si>
  <si>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</si>
  <si>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</si>
  <si>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</si>
  <si>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</si>
  <si>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</si>
  <si>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</si>
  <si>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</si>
  <si>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</si>
  <si>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</si>
  <si>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</si>
  <si>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</si>
  <si>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</si>
  <si>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</si>
  <si>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</si>
  <si>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</si>
  <si>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</si>
  <si>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</si>
  <si>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</si>
  <si>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</si>
  <si>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</si>
  <si>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</si>
  <si>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</si>
  <si>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</si>
  <si>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</si>
  <si>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</si>
  <si>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</si>
  <si>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</si>
  <si>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</si>
  <si>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</si>
  <si>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</si>
  <si>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</si>
  <si>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</si>
  <si>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</si>
  <si>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</si>
  <si>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</si>
  <si>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</si>
  <si>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</si>
  <si>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</si>
  <si>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</si>
  <si>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</si>
  <si>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</si>
  <si>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</si>
  <si>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</si>
  <si>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</si>
  <si>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</si>
  <si>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</si>
  <si>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</si>
  <si>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</si>
  <si>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</si>
  <si>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</si>
  <si>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</si>
  <si>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</si>
  <si>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</si>
  <si>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</si>
  <si>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</si>
  <si>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</si>
  <si>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</si>
  <si>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</si>
  <si>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</si>
  <si>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</si>
  <si>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</si>
  <si>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</si>
  <si>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</si>
  <si>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</si>
  <si>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</si>
  <si>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</si>
  <si>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</si>
  <si>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</si>
  <si>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</si>
  <si>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</si>
  <si>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</si>
  <si>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</si>
  <si>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</si>
  <si>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</si>
  <si>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</si>
  <si>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</si>
  <si>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</si>
  <si>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</si>
  <si>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</si>
  <si>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</si>
  <si>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</si>
  <si>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</si>
  <si>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</si>
  <si>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</si>
  <si>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</si>
  <si>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</si>
  <si>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</si>
  <si>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</si>
  <si>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</si>
  <si>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</si>
  <si>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</si>
  <si>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</si>
  <si>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</si>
  <si>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</si>
  <si>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</si>
  <si>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</si>
  <si>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</si>
  <si>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</si>
  <si>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</si>
  <si>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</si>
  <si>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</si>
  <si>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</si>
  <si>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</si>
  <si>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</si>
  <si>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</si>
  <si>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</si>
  <si>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</si>
  <si>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</si>
  <si>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</si>
  <si>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</si>
  <si>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</si>
  <si>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</si>
  <si>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</si>
  <si>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</si>
  <si>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</si>
  <si>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</si>
  <si>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</si>
  <si>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</si>
  <si>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</si>
  <si>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</si>
  <si>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</si>
  <si>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</si>
  <si>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</si>
  <si>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</si>
  <si>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</si>
  <si>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</si>
  <si>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</si>
  <si>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</si>
  <si>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</si>
  <si>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</si>
  <si>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</si>
  <si>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</si>
  <si>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</si>
  <si>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</si>
  <si>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</si>
  <si>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</si>
  <si>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</si>
  <si>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</si>
  <si>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</si>
  <si>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</si>
  <si>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</si>
  <si>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</si>
  <si>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</si>
  <si>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</si>
  <si>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</si>
  <si>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</si>
  <si>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</si>
  <si>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</si>
  <si>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</si>
  <si>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</si>
  <si>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</si>
  <si>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</si>
  <si>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</si>
  <si>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</si>
  <si>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</si>
  <si>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</si>
  <si>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</si>
  <si>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</si>
  <si>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</si>
  <si>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</si>
  <si>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</si>
  <si>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</si>
  <si>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</si>
  <si>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</si>
  <si>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</si>
  <si>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</si>
  <si>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</si>
  <si>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</si>
  <si>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</si>
  <si>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</si>
  <si>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</si>
  <si>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</si>
  <si>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</si>
  <si>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</si>
  <si>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</si>
  <si>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</si>
  <si>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</si>
  <si>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</si>
  <si>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</si>
  <si>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</si>
  <si>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</si>
  <si>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</si>
  <si>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</si>
  <si>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</si>
  <si>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</si>
  <si>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</si>
  <si>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</si>
  <si>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</si>
  <si>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</si>
  <si>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</si>
  <si>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</si>
  <si>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</si>
  <si>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</si>
  <si>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</si>
  <si>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</si>
  <si>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</si>
  <si>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</si>
  <si>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</si>
  <si>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</si>
  <si>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</si>
  <si>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</si>
  <si>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</si>
  <si>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</si>
  <si>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</si>
  <si>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</si>
  <si>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</si>
  <si>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</si>
  <si>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</si>
  <si>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</si>
  <si>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</si>
  <si>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</si>
  <si>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</si>
  <si>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</si>
  <si>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</si>
  <si>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</si>
  <si>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</si>
  <si>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</si>
  <si>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</si>
  <si>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</si>
  <si>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</si>
  <si>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</si>
  <si>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</si>
  <si>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</si>
  <si>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</si>
  <si>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</si>
  <si>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</si>
  <si>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</si>
  <si>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</si>
  <si>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</si>
  <si>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</si>
  <si>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</si>
  <si>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</si>
  <si>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</si>
  <si>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</si>
  <si>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</si>
  <si>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</si>
  <si>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</si>
  <si>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</si>
  <si>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</si>
  <si>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</si>
  <si>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</si>
  <si>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</si>
  <si>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</si>
  <si>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</si>
  <si>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</si>
  <si>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</si>
  <si>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</si>
  <si>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</si>
  <si>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</si>
  <si>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</si>
  <si>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</si>
  <si>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</si>
  <si>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</si>
  <si>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</si>
  <si>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</si>
  <si>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</si>
  <si>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</si>
  <si>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</si>
  <si>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</si>
  <si>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</si>
  <si>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</si>
  <si>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</si>
  <si>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</si>
  <si>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</si>
  <si>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</si>
  <si>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</si>
  <si>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</si>
  <si>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</si>
  <si>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</si>
  <si>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</si>
  <si>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</si>
  <si>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</si>
  <si>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</si>
  <si>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</si>
  <si>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</si>
  <si>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</si>
  <si>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</si>
  <si>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</si>
  <si>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</si>
  <si>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</si>
  <si>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</si>
  <si>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</si>
  <si>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</si>
  <si>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</si>
  <si>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</si>
  <si>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</si>
  <si>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</si>
  <si>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</si>
  <si>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</si>
  <si>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</si>
  <si>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</si>
  <si>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</si>
  <si>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</si>
  <si>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</si>
  <si>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</si>
  <si>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</si>
  <si>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</si>
  <si>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</si>
  <si>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</si>
  <si>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</si>
  <si>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</si>
  <si>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</si>
  <si>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</si>
  <si>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</si>
  <si>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</si>
  <si>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</si>
  <si>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</si>
  <si>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</si>
  <si>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</si>
  <si>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</si>
  <si>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</si>
  <si>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</si>
  <si>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</si>
  <si>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</si>
  <si>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</si>
  <si>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</si>
  <si>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</si>
  <si>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</si>
  <si>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</si>
  <si>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</si>
  <si>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</si>
  <si>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</si>
  <si>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</si>
  <si>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</si>
  <si>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</si>
  <si>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</si>
  <si>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</si>
  <si>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</si>
  <si>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</si>
  <si>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</si>
  <si>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</si>
  <si>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</si>
  <si>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</si>
  <si>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</si>
  <si>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</si>
  <si>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</si>
  <si>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</si>
  <si>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</si>
  <si>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</si>
  <si>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</si>
  <si>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</si>
  <si>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</si>
  <si>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</si>
  <si>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</si>
  <si>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</si>
  <si>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</si>
  <si>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</si>
  <si>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</si>
  <si>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</si>
  <si>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</si>
  <si>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</si>
  <si>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</si>
  <si>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</si>
  <si>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</si>
  <si>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</si>
  <si>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</si>
  <si>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</si>
  <si>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</si>
  <si>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</si>
  <si>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</si>
  <si>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</si>
  <si>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</si>
  <si>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</si>
  <si>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</si>
  <si>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</si>
  <si>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</si>
  <si>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</si>
  <si>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</si>
  <si>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</si>
  <si>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</si>
  <si>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</si>
  <si>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</si>
  <si>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</si>
  <si>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</si>
  <si>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</si>
  <si>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</si>
  <si>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</si>
  <si>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</si>
  <si>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</si>
  <si>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</si>
  <si>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</si>
  <si>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</si>
  <si>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</si>
  <si>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</si>
  <si>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</si>
  <si>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</si>
  <si>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</si>
  <si>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</si>
  <si>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</si>
  <si>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</si>
  <si>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</si>
  <si>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</si>
  <si>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</si>
  <si>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</si>
  <si>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</si>
  <si>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</si>
  <si>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</si>
  <si>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</si>
  <si>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</si>
  <si>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</si>
  <si>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</si>
  <si>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</si>
  <si>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</si>
  <si>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</si>
  <si>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</si>
  <si>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</si>
  <si>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</si>
  <si>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</si>
  <si>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</si>
  <si>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</si>
  <si>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</si>
  <si>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</si>
  <si>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</si>
  <si>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</si>
  <si>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</si>
  <si>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</si>
  <si>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</si>
  <si>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</si>
  <si>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</si>
  <si>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</si>
  <si>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</si>
  <si>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</si>
  <si>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</si>
  <si>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</si>
  <si>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</si>
  <si>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</si>
  <si>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</si>
  <si>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</si>
  <si>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</si>
  <si>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</si>
  <si>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</si>
  <si>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</si>
  <si>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</si>
  <si>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</si>
  <si>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</si>
  <si>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</si>
  <si>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</si>
  <si>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</si>
  <si>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</si>
  <si>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</si>
  <si>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</si>
  <si>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</si>
  <si>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</si>
  <si>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</si>
  <si>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</si>
  <si>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</si>
  <si>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</si>
  <si>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</si>
  <si>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</si>
  <si>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</si>
  <si>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</si>
  <si>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</si>
  <si>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</si>
  <si>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</si>
  <si>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</si>
  <si>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</si>
  <si>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</si>
  <si>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</si>
  <si>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</si>
  <si>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</si>
  <si>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</si>
  <si>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</si>
  <si>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</si>
  <si>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</si>
  <si>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</si>
  <si>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</si>
  <si>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</si>
  <si>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</si>
  <si>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</si>
  <si>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</si>
  <si>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</si>
  <si>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</si>
  <si>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</si>
  <si>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</si>
  <si>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</si>
  <si>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</si>
  <si>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</si>
  <si>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</si>
  <si>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</si>
  <si>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</si>
  <si>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</si>
  <si>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</si>
  <si>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</si>
  <si>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</si>
  <si>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</si>
  <si>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</si>
  <si>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</si>
  <si>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</si>
  <si>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</si>
  <si>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</si>
  <si>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</si>
  <si>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</si>
  <si>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</si>
  <si>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</si>
  <si>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</si>
  <si>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</si>
  <si>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</si>
  <si>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</si>
  <si>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</si>
  <si>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</si>
  <si>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</si>
  <si>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</si>
  <si>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</si>
  <si>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</si>
  <si>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</si>
  <si>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</si>
  <si>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</si>
  <si>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</si>
  <si>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</si>
  <si>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</si>
  <si>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</si>
  <si>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</si>
  <si>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</si>
  <si>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</si>
  <si>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</si>
  <si>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</si>
  <si>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</si>
  <si>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</si>
  <si>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</si>
  <si>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</si>
  <si>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</si>
  <si>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</si>
  <si>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</si>
  <si>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</si>
  <si>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</si>
  <si>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</si>
  <si>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</si>
  <si>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</si>
  <si>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</si>
  <si>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</si>
  <si>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</si>
  <si>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</si>
  <si>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</si>
  <si>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</si>
  <si>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</si>
  <si>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</si>
  <si>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</si>
  <si>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</si>
  <si>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</si>
  <si>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</si>
  <si>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</si>
  <si>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</si>
  <si>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</si>
  <si>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</si>
  <si>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</si>
  <si>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</si>
  <si>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</si>
  <si>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</si>
  <si>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</si>
  <si>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</si>
  <si>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</si>
  <si>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</si>
  <si>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</si>
  <si>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</si>
  <si>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</si>
  <si>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</si>
  <si>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</si>
  <si>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</si>
  <si>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</si>
  <si>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</si>
  <si>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</si>
  <si>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</si>
  <si>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</si>
  <si>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</si>
  <si>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</si>
  <si>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</si>
  <si>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</si>
  <si>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</si>
  <si>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</si>
  <si>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</si>
  <si>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</si>
  <si>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</si>
  <si>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</si>
  <si>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</si>
  <si>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</si>
  <si>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</si>
  <si>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</si>
  <si>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</si>
  <si>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</si>
  <si>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</si>
  <si>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</si>
  <si>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</si>
  <si>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</si>
  <si>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</si>
  <si>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</si>
  <si>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</si>
  <si>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</si>
  <si>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</si>
  <si>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</si>
  <si>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</si>
  <si>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</si>
  <si>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</si>
  <si>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</si>
  <si>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</si>
  <si>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</si>
  <si>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</si>
  <si>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</si>
  <si>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</si>
  <si>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</si>
  <si>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</si>
  <si>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</si>
  <si>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</si>
  <si>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</si>
  <si>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</si>
  <si>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</si>
  <si>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</si>
  <si>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</si>
  <si>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</si>
  <si>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</si>
  <si>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</si>
  <si>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</si>
  <si>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</si>
  <si>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</si>
  <si>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</si>
  <si>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</si>
  <si>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</si>
  <si>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</si>
  <si>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</si>
  <si>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</si>
  <si>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</si>
  <si>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</si>
  <si>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</si>
  <si>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</si>
  <si>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</si>
  <si>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</si>
  <si>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</si>
  <si>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</si>
  <si>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</si>
  <si>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</si>
  <si>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</si>
  <si>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</si>
  <si>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</si>
  <si>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</si>
  <si>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</si>
  <si>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</si>
  <si>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</si>
  <si>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</si>
  <si>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</si>
  <si>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</si>
  <si>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</si>
  <si>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</si>
  <si>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</si>
  <si>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</si>
  <si>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</si>
  <si>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</si>
  <si>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</si>
  <si>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</si>
  <si>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</si>
  <si>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</si>
  <si>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</si>
  <si>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</si>
  <si>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</si>
  <si>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</si>
  <si>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</si>
  <si>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</si>
  <si>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</si>
  <si>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</si>
  <si>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</si>
  <si>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</si>
  <si>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</si>
  <si>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</si>
  <si>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</si>
  <si>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</si>
  <si>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</si>
  <si>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</si>
  <si>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</si>
  <si>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</si>
  <si>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</si>
  <si>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</si>
  <si>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</si>
  <si>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</si>
  <si>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</si>
  <si>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</si>
  <si>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</si>
  <si>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</si>
  <si>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</si>
  <si>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</si>
  <si>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</si>
  <si>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</si>
  <si>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</si>
  <si>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</si>
  <si>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</si>
  <si>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</si>
  <si>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</si>
  <si>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</si>
  <si>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</si>
  <si>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</si>
  <si>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</si>
  <si>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</si>
  <si>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</si>
  <si>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</si>
  <si>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</si>
  <si>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</si>
  <si>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</si>
  <si>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</si>
  <si>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</si>
  <si>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</si>
  <si>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</si>
  <si>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</si>
  <si>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</si>
  <si>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</si>
  <si>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</si>
  <si>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</si>
  <si>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</si>
  <si>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</si>
  <si>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</si>
  <si>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</si>
  <si>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</si>
  <si>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</si>
  <si>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</si>
  <si>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</si>
  <si>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</si>
  <si>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</si>
  <si>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</si>
  <si>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</si>
  <si>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</si>
  <si>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</si>
  <si>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</si>
  <si>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</si>
  <si>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</si>
  <si>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</si>
  <si>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</si>
  <si>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</si>
  <si>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</si>
  <si>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</si>
  <si>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</si>
  <si>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</si>
  <si>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</si>
  <si>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</si>
  <si>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</si>
  <si>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</si>
  <si>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</si>
  <si>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</si>
  <si>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</si>
  <si>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</si>
  <si>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</si>
  <si>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</si>
  <si>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</si>
  <si>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</si>
  <si>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</si>
  <si>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</si>
  <si>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</si>
  <si>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</si>
  <si>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</si>
  <si>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</si>
  <si>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</si>
  <si>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</si>
  <si>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</si>
  <si>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</si>
  <si>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</si>
  <si>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</si>
  <si>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</si>
  <si>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</si>
  <si>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</si>
  <si>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</si>
  <si>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</si>
  <si>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</si>
  <si>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</si>
  <si>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</si>
  <si>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</si>
  <si>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</si>
  <si>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</si>
  <si>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</si>
  <si>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</si>
  <si>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</si>
  <si>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</si>
  <si>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</si>
  <si>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</si>
  <si>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</si>
  <si>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</si>
  <si>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</si>
  <si>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</si>
  <si>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</si>
  <si>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</si>
  <si>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</si>
  <si>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</si>
  <si>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</si>
  <si>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</si>
  <si>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</si>
  <si>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</si>
  <si>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</si>
  <si>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</si>
  <si>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</si>
  <si>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</si>
  <si>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</si>
  <si>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</si>
  <si>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</si>
  <si>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</si>
  <si>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</si>
  <si>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</si>
  <si>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</si>
  <si>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</si>
  <si>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</si>
  <si>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</si>
  <si>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</si>
  <si>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</si>
  <si>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</si>
  <si>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</si>
  <si>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</si>
  <si>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</si>
  <si>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</si>
  <si>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</si>
  <si>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</si>
  <si>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</si>
  <si>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</si>
  <si>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</si>
  <si>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</si>
  <si>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</si>
  <si>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</si>
  <si>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</si>
  <si>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</si>
  <si>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</si>
  <si>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</si>
  <si>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</si>
  <si>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</si>
  <si>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</si>
  <si>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</si>
  <si>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</si>
  <si>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</si>
  <si>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</si>
  <si>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</si>
  <si>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</si>
  <si>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</si>
  <si>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</si>
  <si>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</si>
  <si>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</si>
  <si>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</si>
  <si>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</si>
  <si>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</si>
  <si>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</si>
  <si>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</si>
  <si>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</si>
  <si>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</si>
  <si>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</si>
  <si>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</si>
  <si>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</si>
  <si>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</si>
  <si>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</si>
  <si>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</si>
  <si>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</si>
  <si>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</si>
  <si>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</si>
  <si>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</si>
  <si>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</si>
  <si>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</si>
  <si>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</si>
  <si>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</si>
  <si>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</si>
  <si>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</si>
  <si>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</si>
  <si>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</si>
  <si>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</si>
  <si>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</si>
  <si>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</si>
  <si>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</si>
  <si>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</si>
  <si>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</si>
  <si>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</si>
  <si>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</si>
  <si>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</si>
  <si>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</si>
  <si>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</si>
  <si>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</si>
  <si>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</si>
  <si>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</si>
  <si>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</si>
  <si>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</si>
  <si>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</si>
  <si>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</si>
  <si>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</si>
  <si>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</si>
  <si>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</si>
  <si>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</si>
  <si>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</si>
  <si>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</si>
  <si>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</si>
  <si>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</si>
  <si>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</si>
  <si>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</si>
  <si>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</si>
  <si>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</si>
  <si>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</si>
  <si>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</si>
  <si>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</si>
  <si>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</si>
  <si>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</si>
  <si>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</si>
  <si>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</si>
  <si>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</si>
  <si>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</si>
  <si>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</si>
  <si>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</si>
  <si>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</si>
  <si>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</si>
  <si>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</si>
  <si>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</si>
  <si>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</si>
  <si>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</si>
  <si>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</si>
  <si>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</si>
  <si>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</si>
  <si>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</si>
  <si>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</si>
  <si>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</si>
  <si>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</si>
  <si>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</si>
  <si>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</si>
  <si>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</si>
  <si>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</si>
  <si>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</si>
  <si>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</si>
  <si>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</si>
  <si>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</si>
  <si>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</si>
  <si>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</si>
  <si>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</si>
  <si>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</si>
  <si>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</si>
  <si>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</si>
  <si>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</si>
  <si>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</si>
  <si>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</si>
  <si>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</si>
  <si>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</si>
  <si>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</si>
  <si>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</si>
  <si>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</si>
  <si>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</si>
  <si>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</si>
  <si>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</si>
  <si>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</si>
  <si>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</si>
  <si>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</si>
  <si>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</si>
  <si>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</si>
  <si>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</si>
  <si>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</si>
  <si>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</si>
  <si>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</si>
  <si>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</si>
  <si>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</si>
  <si>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</si>
  <si>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</si>
  <si>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</si>
  <si>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</si>
  <si>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</si>
  <si>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</si>
  <si>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</si>
  <si>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</si>
  <si>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</si>
  <si>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</si>
  <si>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</si>
  <si>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</si>
  <si>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</si>
  <si>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</si>
  <si>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</si>
  <si>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</si>
  <si>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</si>
  <si>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</si>
  <si>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</si>
  <si>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</si>
  <si>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</si>
  <si>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</si>
  <si>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</si>
  <si>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</si>
  <si>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</si>
  <si>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</si>
  <si>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</si>
  <si>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</si>
  <si>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</si>
  <si>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</si>
  <si>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</si>
  <si>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</si>
  <si>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</si>
  <si>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</si>
  <si>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</si>
  <si>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</si>
  <si>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</si>
  <si>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</si>
  <si>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</si>
  <si>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</si>
  <si>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</si>
  <si>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</si>
  <si>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</si>
  <si>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</si>
  <si>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</si>
  <si>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</si>
  <si>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</si>
  <si>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</si>
  <si>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</si>
  <si>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</si>
  <si>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</si>
  <si>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</si>
  <si>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</si>
  <si>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</si>
  <si>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</si>
  <si>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</si>
  <si>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</si>
  <si>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</si>
  <si>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</si>
  <si>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</si>
  <si>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</si>
  <si>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</si>
  <si>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</si>
  <si>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</si>
  <si>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</si>
  <si>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</si>
  <si>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</si>
  <si>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</si>
  <si>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</si>
  <si>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</si>
  <si>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</si>
  <si>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</si>
  <si>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</si>
  <si>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</si>
  <si>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</si>
  <si>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</si>
  <si>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</si>
  <si>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</si>
  <si>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</si>
  <si>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</si>
  <si>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</si>
  <si>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</si>
  <si>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</si>
  <si>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</si>
  <si>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</si>
  <si>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</si>
  <si>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</si>
  <si>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</si>
  <si>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</si>
  <si>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</si>
  <si>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</si>
  <si>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</si>
  <si>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</si>
  <si>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</si>
  <si>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</si>
  <si>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</si>
  <si>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</si>
  <si>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</si>
  <si>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</si>
  <si>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</si>
  <si>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</si>
  <si>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</si>
  <si>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</si>
  <si>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</si>
  <si>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</si>
  <si>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</si>
  <si>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</si>
  <si>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</si>
  <si>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</si>
  <si>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</si>
  <si>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</si>
  <si>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</si>
  <si>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</si>
  <si>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</si>
  <si>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</si>
  <si>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</si>
  <si>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</si>
  <si>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</si>
  <si>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</si>
  <si>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</si>
  <si>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</si>
  <si>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</si>
  <si>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</si>
  <si>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</si>
  <si>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</si>
  <si>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</si>
  <si>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</si>
  <si>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</si>
  <si>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</si>
  <si>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</si>
  <si>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</si>
  <si>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</si>
  <si>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</si>
  <si>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</si>
  <si>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</si>
  <si>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</si>
  <si>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</si>
  <si>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</si>
  <si>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</si>
  <si>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</si>
  <si>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</si>
  <si>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</si>
  <si>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</si>
  <si>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</si>
  <si>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</si>
  <si>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</si>
  <si>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</si>
  <si>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</si>
  <si>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</si>
  <si>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</si>
  <si>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</si>
  <si>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</si>
  <si>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</si>
  <si>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</si>
  <si>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</si>
  <si>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</si>
  <si>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</si>
  <si>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</si>
  <si>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</si>
  <si>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</si>
  <si>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</si>
  <si>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</si>
  <si>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</si>
  <si>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</si>
  <si>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</si>
  <si>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</si>
  <si>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</si>
  <si>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</si>
  <si>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</si>
  <si>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</si>
  <si>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</si>
  <si>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</si>
  <si>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</si>
  <si>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</si>
  <si>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</si>
  <si>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</si>
  <si>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</si>
  <si>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</si>
  <si>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</si>
  <si>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</si>
  <si>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</si>
  <si>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</si>
  <si>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</si>
  <si>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</si>
  <si>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</si>
  <si>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</si>
  <si>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</si>
  <si>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</si>
  <si>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</si>
  <si>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</si>
  <si>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</si>
  <si>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</si>
  <si>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</si>
  <si>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</si>
  <si>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</si>
  <si>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</si>
  <si>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</si>
  <si>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</si>
  <si>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</si>
  <si>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</si>
  <si>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</si>
  <si>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</si>
  <si>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</si>
  <si>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</si>
  <si>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</si>
  <si>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</si>
  <si>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</si>
  <si>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</si>
  <si>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</si>
  <si>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</si>
  <si>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</si>
  <si>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</si>
  <si>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</si>
  <si>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</si>
  <si>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</si>
  <si>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</si>
  <si>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</si>
  <si>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</si>
  <si>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</si>
  <si>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</si>
  <si>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</si>
  <si>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</si>
  <si>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</si>
  <si>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</si>
  <si>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</si>
  <si>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</si>
  <si>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</si>
  <si>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</si>
  <si>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</si>
  <si>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</si>
  <si>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</si>
  <si>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</si>
  <si>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</si>
  <si>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</si>
  <si>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</si>
  <si>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</si>
  <si>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</si>
  <si>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</si>
  <si>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</si>
  <si>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</si>
  <si>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</si>
  <si>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</si>
  <si>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</si>
  <si>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</si>
  <si>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</si>
  <si>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</si>
  <si>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</si>
  <si>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</si>
  <si>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</si>
  <si>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</si>
  <si>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</si>
  <si>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</si>
  <si>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</si>
  <si>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</si>
  <si>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</si>
  <si>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</si>
  <si>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</si>
  <si>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</si>
  <si>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</si>
  <si>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</si>
  <si>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</si>
  <si>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</si>
  <si>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</si>
  <si>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</si>
  <si>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</si>
  <si>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</si>
  <si>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</si>
  <si>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</si>
  <si>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</si>
  <si>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</si>
  <si>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</si>
  <si>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</si>
  <si>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</si>
  <si>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</si>
  <si>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</si>
  <si>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</si>
  <si>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</si>
  <si>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</si>
  <si>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</si>
  <si>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</si>
  <si>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</si>
  <si>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</si>
  <si>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</si>
  <si>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</si>
  <si>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</si>
  <si>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</si>
  <si>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</si>
  <si>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</si>
  <si>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</si>
  <si>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</si>
  <si>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</si>
  <si>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</si>
  <si>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</si>
  <si>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</si>
  <si>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</si>
  <si>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</si>
  <si>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</si>
  <si>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</si>
  <si>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</si>
  <si>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</si>
  <si>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</si>
  <si>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</si>
  <si>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</si>
  <si>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</si>
  <si>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</si>
  <si>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</si>
  <si>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</si>
  <si>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</si>
  <si>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</si>
  <si>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</si>
  <si>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</si>
  <si>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</si>
  <si>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</si>
  <si>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</si>
  <si>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</si>
  <si>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</si>
  <si>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</si>
  <si>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</si>
  <si>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</si>
  <si>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</si>
  <si>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</si>
  <si>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</si>
  <si>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</si>
  <si>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</si>
  <si>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</si>
  <si>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</si>
  <si>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</si>
  <si>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</si>
  <si>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</si>
  <si>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</si>
  <si>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</si>
  <si>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</si>
  <si>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</si>
  <si>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</si>
  <si>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</si>
  <si>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</si>
  <si>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</si>
  <si>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</si>
  <si>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</si>
  <si>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</si>
  <si>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</si>
  <si>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</si>
  <si>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</si>
  <si>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</si>
  <si>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</si>
  <si>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</si>
  <si>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</si>
  <si>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</si>
  <si>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</si>
  <si>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</si>
  <si>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</si>
  <si>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</si>
  <si>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</si>
  <si>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</si>
  <si>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</si>
  <si>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</si>
  <si>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</si>
  <si>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</si>
  <si>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</si>
  <si>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</si>
  <si>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</si>
  <si>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</si>
  <si>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</si>
  <si>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</si>
  <si>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</si>
  <si>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</si>
  <si>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</si>
  <si>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</si>
  <si>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</si>
  <si>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</si>
  <si>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</si>
  <si>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</si>
  <si>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</si>
  <si>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</si>
  <si>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</si>
  <si>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</si>
  <si>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</si>
  <si>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</si>
  <si>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</si>
  <si>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</si>
  <si>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</si>
  <si>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</si>
  <si>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</si>
  <si>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</si>
  <si>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</si>
  <si>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</si>
  <si>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</si>
  <si>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</si>
  <si>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</si>
  <si>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</si>
  <si>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</si>
  <si>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</si>
  <si>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</si>
  <si>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</si>
  <si>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</si>
  <si>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</si>
  <si>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</si>
  <si>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</si>
  <si>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</si>
  <si>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</si>
  <si>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</si>
  <si>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</si>
  <si>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</si>
  <si>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</si>
  <si>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</si>
  <si>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</si>
  <si>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</si>
  <si>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</si>
  <si>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</si>
  <si>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</si>
  <si>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</si>
  <si>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</si>
  <si>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</si>
  <si>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</si>
  <si>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</si>
  <si>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</si>
  <si>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</si>
  <si>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</si>
  <si>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</si>
  <si>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</si>
  <si>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</si>
  <si>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</si>
  <si>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</si>
  <si>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</si>
  <si>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</si>
  <si>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</si>
  <si>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</si>
  <si>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</si>
  <si>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</si>
  <si>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</si>
  <si>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</si>
  <si>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</si>
  <si>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</si>
  <si>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</si>
  <si>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</si>
  <si>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</si>
  <si>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</si>
  <si>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</si>
  <si>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</si>
  <si>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</si>
  <si>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</si>
  <si>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</si>
  <si>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</si>
  <si>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</si>
  <si>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</si>
  <si>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</si>
  <si>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</si>
  <si>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</si>
  <si>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</si>
  <si>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</si>
  <si>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</si>
  <si>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</si>
  <si>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</si>
  <si>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</si>
  <si>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</si>
  <si>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</si>
  <si>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</si>
  <si>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</si>
  <si>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</si>
  <si>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</si>
  <si>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</si>
  <si>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</si>
  <si>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</si>
  <si>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</si>
  <si>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</si>
  <si>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</si>
  <si>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</si>
  <si>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</si>
  <si>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</si>
  <si>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</si>
  <si>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</si>
  <si>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</si>
  <si>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</si>
  <si>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</si>
  <si>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</si>
  <si>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</si>
  <si>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</si>
  <si>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</si>
  <si>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</si>
  <si>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</si>
  <si>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</si>
  <si>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</si>
  <si>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</si>
  <si>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</si>
  <si>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</si>
  <si>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</si>
  <si>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</si>
  <si>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</si>
  <si>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</si>
  <si>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</si>
  <si>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</si>
  <si>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</si>
  <si>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</si>
  <si>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</si>
  <si>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</si>
  <si>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</si>
  <si>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</si>
  <si>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</si>
  <si>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</si>
  <si>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</si>
  <si>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</si>
  <si>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</si>
  <si>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</si>
  <si>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</si>
  <si>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</si>
  <si>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</si>
  <si>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</si>
  <si>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</si>
  <si>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</si>
  <si>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</si>
  <si>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</si>
  <si>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</si>
  <si>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</si>
  <si>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</si>
  <si>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</si>
  <si>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</si>
  <si>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</si>
  <si>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</si>
  <si>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</si>
  <si>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</si>
  <si>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</si>
  <si>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</si>
  <si>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</si>
  <si>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</si>
  <si>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</si>
  <si>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</si>
  <si>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</si>
  <si>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</si>
  <si>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</si>
  <si>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</si>
  <si>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</si>
  <si>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</si>
  <si>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</si>
  <si>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</si>
  <si>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</si>
  <si>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</si>
  <si>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</si>
  <si>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</si>
  <si>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</si>
  <si>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</si>
  <si>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</si>
  <si>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</si>
  <si>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</si>
  <si>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</si>
  <si>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</si>
  <si>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</si>
  <si>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</si>
  <si>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</si>
  <si>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</si>
  <si>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</si>
  <si>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</si>
  <si>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</si>
  <si>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</si>
  <si>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</si>
  <si>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</si>
  <si>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</si>
  <si>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</si>
  <si>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</si>
  <si>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</si>
  <si>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</si>
  <si>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</si>
  <si>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</si>
  <si>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</si>
  <si>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</si>
  <si>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</si>
  <si>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</si>
  <si>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</si>
  <si>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</si>
  <si>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</si>
  <si>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</si>
  <si>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</si>
  <si>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</si>
  <si>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</si>
  <si>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</si>
  <si>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</si>
  <si>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</si>
  <si>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</si>
  <si>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</si>
  <si>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</si>
  <si>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</si>
  <si>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</si>
  <si>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</si>
  <si>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</si>
  <si>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</si>
  <si>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</si>
  <si>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</si>
  <si>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</si>
  <si>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</si>
  <si>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</si>
  <si>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</si>
  <si>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</si>
  <si>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</si>
  <si>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</si>
  <si>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</si>
  <si>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</si>
  <si>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</si>
  <si>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</si>
  <si>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</si>
  <si>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</si>
  <si>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</si>
  <si>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</si>
  <si>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</si>
  <si>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</si>
  <si>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</si>
  <si>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</si>
  <si>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</si>
  <si>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</si>
  <si>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</si>
  <si>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</si>
  <si>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</si>
  <si>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</si>
  <si>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</si>
  <si>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</si>
  <si>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</si>
  <si>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</si>
  <si>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</si>
  <si>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</si>
  <si>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</si>
  <si>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</si>
  <si>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</si>
  <si>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</si>
  <si>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</si>
  <si>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</si>
  <si>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</si>
  <si>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</si>
  <si>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</si>
  <si>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</si>
  <si>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</si>
  <si>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</si>
  <si>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</si>
  <si>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</si>
  <si>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</si>
  <si>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</si>
  <si>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</si>
  <si>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</si>
  <si>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</si>
  <si>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</si>
  <si>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</si>
  <si>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</si>
  <si>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</si>
  <si>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</si>
  <si>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</si>
  <si>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</si>
  <si>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</si>
  <si>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</si>
  <si>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</si>
  <si>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</si>
  <si>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</si>
  <si>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</si>
  <si>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</si>
  <si>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</si>
  <si>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</si>
  <si>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</si>
  <si>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</si>
  <si>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</si>
  <si>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</si>
  <si>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</si>
  <si>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</si>
  <si>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</si>
  <si>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</si>
  <si>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</si>
  <si>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</si>
  <si>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</si>
  <si>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</si>
  <si>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</si>
  <si>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</si>
  <si>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</si>
  <si>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</si>
  <si>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</si>
  <si>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</si>
  <si>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</si>
  <si>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</si>
  <si>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</si>
  <si>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</si>
  <si>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</si>
  <si>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</si>
  <si>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</si>
  <si>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</si>
  <si>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</si>
  <si>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</si>
  <si>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</si>
  <si>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</si>
  <si>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</si>
  <si>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</si>
  <si>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</si>
  <si>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</si>
  <si>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</si>
  <si>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</si>
  <si>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</si>
  <si>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</si>
  <si>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</si>
  <si>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</si>
  <si>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</si>
  <si>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</si>
  <si>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</si>
  <si>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</si>
  <si>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</si>
  <si>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</si>
  <si>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</si>
  <si>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</si>
  <si>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</si>
  <si>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</si>
  <si>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</si>
  <si>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</si>
  <si>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</si>
  <si>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</si>
  <si>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</si>
  <si>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</si>
  <si>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</si>
  <si>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</si>
  <si>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</si>
  <si>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</si>
  <si>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</si>
  <si>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</si>
  <si>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</si>
  <si>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</si>
  <si>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</si>
  <si>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</si>
  <si>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</si>
  <si>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</si>
  <si>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</si>
  <si>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</si>
  <si>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</si>
  <si>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</si>
  <si>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</si>
  <si>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</si>
  <si>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</si>
  <si>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</si>
  <si>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</si>
  <si>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</si>
  <si>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</si>
  <si>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</si>
  <si>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</si>
  <si>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</si>
  <si>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</si>
  <si>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</si>
  <si>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</si>
  <si>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</si>
  <si>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</si>
  <si>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</si>
  <si>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</si>
  <si>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</si>
  <si>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</si>
  <si>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</si>
  <si>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</si>
  <si>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</si>
  <si>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</si>
  <si>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</si>
  <si>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</si>
  <si>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</si>
  <si>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</si>
  <si>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</si>
  <si>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</si>
  <si>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</si>
  <si>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</si>
  <si>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</si>
  <si>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</si>
  <si>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</si>
  <si>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</si>
  <si>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</si>
  <si>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</si>
  <si>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</si>
  <si>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</si>
  <si>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</si>
  <si>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</si>
  <si>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</si>
  <si>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</si>
  <si>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</si>
  <si>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</si>
  <si>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</si>
  <si>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</si>
  <si>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</si>
  <si>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</si>
  <si>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</si>
  <si>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</si>
  <si>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</si>
  <si>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</si>
  <si>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</si>
  <si>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</si>
  <si>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</si>
  <si>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</si>
  <si>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</si>
  <si>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</si>
  <si>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</si>
  <si>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</si>
  <si>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</si>
  <si>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</si>
  <si>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</si>
  <si>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</si>
  <si>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</si>
  <si>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</si>
  <si>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</si>
  <si>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</si>
  <si>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</si>
  <si>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</si>
  <si>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</si>
  <si>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</si>
  <si>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</si>
  <si>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</si>
  <si>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</si>
  <si>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</si>
  <si>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</si>
  <si>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</si>
  <si>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</si>
  <si>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</si>
  <si>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</si>
  <si>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</si>
  <si>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</si>
  <si>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</si>
  <si>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</si>
  <si>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</si>
  <si>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</si>
  <si>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</si>
  <si>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</si>
  <si>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</si>
  <si>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</si>
  <si>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</si>
  <si>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</si>
  <si>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</si>
  <si>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</si>
  <si>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</si>
  <si>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</si>
  <si>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</si>
  <si>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</si>
  <si>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</si>
  <si>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</si>
  <si>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</si>
  <si>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</si>
  <si>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</si>
  <si>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</si>
  <si>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</si>
  <si>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</si>
  <si>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</si>
  <si>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</si>
  <si>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</si>
  <si>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</si>
  <si>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</si>
  <si>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</si>
  <si>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</si>
  <si>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</si>
  <si>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</si>
  <si>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</si>
  <si>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</si>
  <si>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</si>
  <si>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</si>
  <si>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</si>
  <si>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</si>
  <si>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</si>
  <si>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</si>
  <si>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</si>
  <si>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</si>
  <si>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</si>
  <si>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</si>
  <si>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</si>
  <si>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</si>
  <si>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</si>
  <si>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</si>
  <si>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</si>
  <si>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</si>
  <si>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</si>
  <si>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</si>
  <si>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</si>
  <si>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</si>
  <si>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</si>
  <si>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</si>
  <si>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</si>
  <si>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</si>
  <si>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</si>
  <si>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</si>
  <si>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</si>
  <si>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</si>
  <si>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</si>
  <si>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</si>
  <si>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</si>
  <si>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</si>
  <si>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</si>
  <si>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</si>
  <si>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</si>
  <si>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</si>
  <si>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</si>
  <si>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</si>
  <si>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</si>
  <si>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</si>
  <si>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</si>
  <si>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</si>
  <si>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</si>
  <si>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</si>
  <si>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</si>
  <si>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</si>
  <si>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</si>
  <si>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</si>
  <si>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</si>
  <si>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</si>
  <si>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</si>
  <si>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</si>
  <si>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</si>
  <si>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</si>
  <si>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</si>
  <si>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</si>
  <si>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</si>
  <si>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</si>
  <si>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</si>
  <si>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</si>
  <si>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</si>
  <si>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</si>
  <si>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</si>
  <si>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</si>
  <si>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</si>
  <si>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</si>
  <si>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</si>
  <si>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</si>
  <si>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</si>
  <si>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</si>
  <si>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</si>
  <si>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</si>
  <si>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</si>
  <si>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</si>
  <si>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</si>
  <si>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</si>
  <si>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</si>
  <si>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</si>
  <si>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</si>
  <si>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</si>
  <si>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</si>
  <si>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</si>
  <si>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</si>
  <si>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</si>
  <si>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</si>
  <si>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</si>
  <si>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</si>
  <si>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</si>
  <si>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</si>
  <si>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</si>
  <si>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</si>
  <si>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</si>
  <si>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</si>
  <si>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</si>
  <si>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</si>
  <si>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</si>
  <si>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</si>
  <si>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</si>
  <si>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</si>
  <si>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</si>
  <si>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</si>
  <si>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</si>
  <si>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</si>
  <si>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</si>
  <si>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</si>
  <si>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</si>
  <si>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</si>
  <si>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</si>
  <si>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</si>
  <si>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</si>
  <si>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</si>
  <si>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</si>
  <si>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</si>
  <si>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</si>
  <si>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</si>
  <si>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</si>
  <si>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</si>
  <si>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</si>
  <si>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</si>
  <si>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</si>
  <si>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</si>
  <si>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</si>
  <si>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</si>
  <si>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</si>
  <si>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</si>
  <si>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</si>
  <si>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</si>
  <si>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</si>
  <si>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</si>
  <si>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</si>
  <si>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</si>
  <si>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</si>
  <si>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</si>
  <si>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</si>
  <si>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</si>
  <si>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</si>
  <si>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</si>
  <si>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</si>
  <si>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</si>
  <si>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</si>
  <si>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</si>
  <si>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</si>
  <si>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</si>
  <si>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</si>
  <si>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</si>
  <si>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</si>
  <si>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</si>
  <si>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</si>
  <si>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</si>
  <si>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</si>
  <si>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</si>
  <si>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</si>
  <si>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</si>
  <si>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</si>
  <si>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</si>
  <si>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</si>
  <si>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</si>
  <si>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</si>
  <si>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</si>
  <si>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</si>
  <si>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</si>
  <si>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</si>
  <si>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</si>
  <si>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</si>
  <si>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</si>
  <si>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</si>
  <si>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</si>
  <si>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</si>
  <si>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</si>
  <si>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</si>
  <si>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</si>
  <si>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</si>
  <si>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</si>
  <si>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</si>
  <si>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</si>
  <si>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</si>
  <si>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</si>
  <si>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</si>
  <si>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</si>
  <si>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</si>
  <si>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</si>
  <si>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</si>
  <si>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</si>
  <si>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</si>
  <si>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</si>
  <si>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</si>
  <si>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</si>
  <si>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</si>
  <si>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</si>
  <si>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</si>
  <si>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</si>
  <si>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</si>
  <si>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</si>
  <si>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</si>
  <si>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</si>
  <si>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</si>
  <si>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</si>
  <si>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</si>
  <si>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</si>
  <si>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</si>
  <si>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</si>
  <si>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</si>
  <si>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</si>
  <si>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</si>
  <si>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</si>
  <si>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</si>
  <si>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</si>
  <si>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</si>
  <si>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</si>
  <si>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</si>
  <si>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</si>
  <si>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</si>
  <si>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</si>
  <si>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</si>
  <si>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</si>
  <si>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</si>
  <si>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</si>
  <si>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</si>
  <si>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</si>
  <si>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</si>
  <si>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</si>
  <si>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</si>
  <si>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</si>
  <si>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</si>
  <si>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</si>
  <si>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</si>
  <si>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</si>
  <si>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</si>
  <si>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</si>
  <si>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</si>
  <si>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</si>
  <si>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</si>
  <si>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</si>
  <si>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</si>
  <si>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</si>
  <si>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</si>
  <si>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</si>
  <si>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</si>
  <si>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</si>
  <si>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</si>
  <si>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</si>
  <si>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</si>
  <si>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</si>
  <si>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</si>
  <si>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</si>
  <si>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</si>
  <si>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</si>
  <si>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</si>
  <si>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</si>
  <si>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</si>
  <si>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</si>
  <si>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</si>
  <si>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</si>
  <si>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</si>
  <si>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</si>
  <si>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</si>
  <si>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</si>
  <si>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</si>
  <si>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</si>
  <si>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</si>
  <si>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</si>
  <si>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</si>
  <si>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</si>
  <si>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</si>
  <si>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</si>
  <si>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</si>
  <si>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</si>
  <si>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</si>
  <si>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</si>
  <si>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</si>
  <si>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</si>
  <si>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</si>
  <si>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</si>
  <si>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</si>
  <si>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</si>
  <si>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</si>
  <si>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</si>
  <si>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</si>
  <si>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</si>
  <si>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</si>
  <si>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</si>
  <si>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</si>
  <si>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</si>
  <si>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</si>
  <si>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</si>
  <si>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</si>
  <si>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</si>
  <si>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</si>
  <si>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</si>
  <si>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</si>
  <si>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</si>
  <si>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</si>
  <si>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</si>
  <si>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</si>
  <si>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</si>
  <si>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</si>
  <si>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</si>
  <si>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</si>
  <si>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</si>
  <si>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</si>
  <si>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</si>
  <si>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</si>
  <si>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</si>
  <si>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</si>
  <si>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</si>
  <si>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</si>
  <si>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</si>
  <si>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</si>
  <si>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</si>
  <si>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</si>
  <si>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</si>
  <si>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</si>
  <si>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</si>
  <si>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</si>
  <si>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</si>
  <si>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</si>
  <si>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</si>
  <si>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</si>
  <si>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</si>
  <si>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</si>
  <si>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</si>
  <si>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</si>
  <si>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</si>
  <si>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</si>
  <si>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</si>
  <si>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</si>
  <si>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</si>
  <si>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</si>
  <si>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</si>
  <si>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</si>
  <si>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</si>
  <si>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</si>
  <si>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</si>
  <si>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</si>
  <si>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</si>
  <si>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</si>
  <si>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</si>
  <si>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</si>
  <si>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</si>
  <si>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</si>
  <si>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</si>
  <si>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</si>
  <si>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</si>
  <si>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</si>
  <si>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</si>
  <si>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</si>
  <si>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</si>
  <si>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</si>
  <si>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</si>
  <si>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</si>
  <si>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</si>
  <si>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</si>
  <si>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</si>
  <si>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</si>
  <si>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</si>
  <si>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</si>
  <si>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</si>
  <si>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</si>
  <si>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</si>
  <si>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</si>
  <si>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</si>
  <si>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</si>
  <si>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</si>
  <si>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</si>
  <si>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</si>
  <si>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</si>
  <si>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</si>
  <si>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</si>
  <si>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</si>
  <si>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</si>
  <si>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</si>
  <si>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</si>
  <si>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</si>
  <si>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</si>
  <si>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</si>
  <si>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</si>
  <si>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</si>
  <si>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</si>
  <si>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</si>
  <si>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</si>
  <si>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</si>
  <si>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</si>
  <si>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</si>
  <si>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</si>
  <si>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</si>
  <si>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</si>
  <si>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</si>
  <si>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</si>
  <si>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</si>
  <si>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</si>
  <si>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</si>
  <si>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</si>
  <si>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</si>
  <si>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</si>
  <si>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</si>
  <si>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</si>
  <si>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</si>
  <si>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</si>
  <si>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</si>
  <si>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</si>
  <si>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</si>
  <si>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</si>
  <si>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</si>
  <si>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</si>
  <si>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</si>
  <si>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</si>
  <si>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</si>
  <si>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</si>
  <si>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</si>
  <si>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</si>
  <si>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</si>
  <si>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</si>
  <si>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</si>
  <si>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</si>
  <si>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</si>
  <si>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</si>
  <si>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</si>
  <si>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</si>
  <si>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</si>
  <si>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</si>
  <si>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</si>
  <si>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</si>
  <si>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</si>
  <si>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</si>
  <si>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</si>
  <si>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</si>
  <si>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</si>
  <si>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</si>
  <si>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</si>
  <si>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</si>
  <si>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</si>
  <si>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</si>
  <si>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</si>
  <si>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</si>
  <si>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</si>
  <si>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</si>
  <si>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</si>
  <si>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</si>
  <si>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</si>
  <si>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</si>
  <si>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</si>
  <si>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</si>
  <si>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</si>
  <si>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</si>
  <si>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</si>
  <si>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</si>
  <si>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</si>
  <si>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</si>
  <si>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</si>
  <si>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</si>
  <si>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</si>
  <si>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</si>
  <si>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</si>
  <si>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</si>
  <si>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</si>
  <si>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</si>
  <si>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</si>
  <si>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</si>
  <si>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</si>
  <si>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</si>
  <si>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</si>
  <si>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</si>
  <si>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</si>
  <si>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</si>
  <si>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</si>
  <si>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</si>
  <si>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</si>
  <si>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</si>
  <si>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</si>
  <si>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</si>
  <si>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</si>
  <si>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</si>
  <si>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</si>
  <si>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</si>
  <si>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</si>
  <si>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</si>
  <si>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</si>
  <si>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</si>
  <si>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</si>
  <si>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</si>
  <si>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</si>
  <si>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</si>
  <si>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</si>
  <si>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</si>
  <si>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</si>
  <si>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</si>
  <si>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</si>
  <si>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</si>
  <si>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</si>
  <si>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</si>
  <si>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</si>
  <si>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</si>
  <si>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</si>
  <si>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</si>
  <si>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</si>
  <si>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</si>
  <si>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</si>
  <si>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</si>
  <si>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</si>
  <si>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</si>
  <si>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</si>
  <si>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</si>
  <si>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</si>
  <si>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</si>
  <si>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</si>
  <si>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</si>
  <si>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</si>
  <si>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</si>
  <si>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</si>
  <si>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</si>
  <si>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</si>
  <si>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</si>
  <si>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</si>
  <si>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</si>
  <si>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</si>
  <si>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</si>
  <si>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</si>
  <si>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</si>
  <si>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</si>
  <si>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</si>
  <si>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</si>
  <si>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</si>
  <si>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</si>
  <si>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</si>
  <si>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</si>
  <si>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</si>
  <si>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</si>
  <si>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</si>
  <si>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</si>
  <si>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</si>
  <si>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</si>
  <si>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</si>
  <si>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</si>
  <si>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</si>
  <si>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</si>
  <si>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</si>
  <si>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</si>
  <si>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</si>
  <si>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</si>
  <si>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</si>
  <si>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</si>
  <si>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</si>
  <si>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</si>
  <si>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</si>
  <si>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</si>
  <si>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</si>
  <si>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</si>
  <si>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</si>
  <si>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</si>
  <si>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</si>
  <si>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</si>
  <si>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</si>
  <si>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</si>
  <si>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</si>
  <si>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</si>
  <si>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</si>
  <si>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</si>
  <si>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</si>
  <si>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</si>
  <si>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</si>
  <si>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</si>
  <si>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</si>
  <si>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</si>
  <si>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</si>
  <si>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</si>
  <si>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</si>
  <si>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</si>
  <si>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</si>
  <si>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</si>
  <si>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</si>
  <si>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</si>
  <si>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</si>
  <si>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</si>
  <si>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</si>
  <si>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</si>
  <si>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</si>
  <si>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</si>
  <si>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</si>
  <si>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</si>
  <si>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</si>
  <si>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</si>
  <si>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</si>
  <si>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</si>
  <si>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</si>
  <si>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</si>
  <si>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</si>
  <si>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</si>
  <si>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</si>
  <si>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</si>
  <si>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</si>
  <si>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</si>
  <si>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</si>
  <si>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</si>
  <si>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</si>
  <si>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</si>
  <si>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</si>
  <si>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</si>
  <si>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</si>
  <si>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</si>
  <si>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</si>
  <si>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</si>
  <si>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</si>
  <si>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</si>
  <si>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</si>
  <si>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</si>
  <si>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</si>
  <si>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</si>
  <si>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</si>
  <si>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</si>
  <si>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</si>
  <si>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</si>
  <si>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</si>
  <si>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</si>
  <si>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</si>
  <si>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</si>
  <si>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</si>
  <si>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</si>
  <si>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</si>
  <si>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</si>
  <si>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</si>
  <si>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</si>
  <si>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</si>
  <si>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</si>
  <si>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</si>
  <si>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</si>
  <si>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</si>
  <si>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</si>
  <si>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</si>
  <si>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</si>
  <si>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</si>
  <si>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</si>
  <si>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</si>
  <si>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</si>
  <si>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</si>
  <si>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</si>
  <si>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</si>
  <si>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</si>
  <si>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</si>
  <si>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</si>
  <si>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</si>
  <si>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</si>
  <si>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</si>
  <si>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</si>
  <si>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</si>
  <si>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</si>
  <si>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</si>
  <si>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</si>
  <si>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</si>
  <si>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</si>
  <si>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</si>
  <si>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</si>
  <si>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</si>
  <si>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</si>
  <si>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</si>
  <si>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</si>
  <si>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</si>
  <si>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</si>
  <si>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</si>
  <si>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</si>
  <si>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</si>
  <si>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</si>
  <si>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</si>
  <si>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</si>
  <si>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</si>
  <si>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</si>
  <si>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</si>
  <si>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</si>
  <si>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</si>
  <si>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</si>
  <si>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</si>
  <si>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</si>
  <si>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</si>
  <si>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</si>
  <si>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</si>
  <si>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</si>
  <si>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</si>
  <si>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</si>
  <si>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</si>
  <si>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</si>
  <si>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</si>
  <si>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</si>
  <si>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</si>
  <si>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</si>
  <si>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</si>
  <si>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</si>
  <si>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</si>
  <si>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</si>
  <si>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</si>
  <si>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</si>
  <si>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</si>
  <si>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</si>
  <si>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</si>
  <si>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</si>
  <si>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</si>
  <si>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</si>
  <si>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</si>
  <si>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</si>
  <si>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</si>
  <si>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</si>
  <si>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</si>
  <si>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</si>
  <si>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</si>
  <si>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</si>
  <si>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</si>
  <si>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</si>
  <si>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</si>
  <si>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</si>
  <si>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</si>
  <si>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</si>
  <si>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</si>
  <si>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</si>
  <si>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</si>
  <si>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</si>
  <si>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</si>
  <si>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</si>
  <si>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</si>
  <si>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</si>
  <si>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</si>
  <si>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</si>
  <si>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</si>
  <si>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</si>
  <si>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</si>
  <si>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</si>
  <si>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</si>
  <si>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</si>
  <si>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</si>
  <si>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</si>
  <si>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</si>
  <si>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</si>
  <si>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</si>
  <si>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</si>
  <si>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</si>
  <si>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</si>
  <si>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</si>
  <si>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</si>
  <si>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</si>
  <si>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</si>
  <si>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</si>
  <si>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</si>
  <si>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</si>
  <si>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</si>
  <si>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</si>
  <si>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</si>
  <si>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</si>
  <si>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</si>
  <si>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</si>
  <si>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</si>
  <si>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</si>
  <si>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</si>
  <si>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</si>
  <si>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</si>
  <si>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</si>
  <si>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</si>
  <si>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</si>
  <si>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</si>
  <si>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</si>
  <si>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</si>
  <si>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</si>
  <si>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</si>
  <si>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</si>
  <si>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</si>
  <si>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</si>
  <si>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</si>
  <si>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</si>
  <si>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</si>
  <si>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</si>
  <si>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</si>
  <si>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</si>
  <si>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</si>
  <si>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</si>
  <si>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</si>
  <si>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</si>
  <si>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</si>
  <si>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</si>
  <si>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</si>
  <si>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</si>
  <si>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</si>
  <si>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</si>
  <si>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</si>
  <si>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</si>
  <si>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</si>
  <si>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</si>
  <si>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</si>
  <si>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</si>
  <si>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</si>
  <si>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</si>
  <si>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</si>
  <si>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</si>
  <si>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</si>
  <si>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</si>
  <si>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</si>
  <si>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</si>
  <si>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</si>
  <si>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</si>
  <si>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</si>
  <si>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</si>
  <si>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</si>
  <si>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</si>
  <si>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</si>
  <si>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</si>
  <si>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</si>
  <si>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</si>
  <si>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</si>
  <si>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</si>
  <si>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</si>
  <si>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</si>
  <si>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</si>
  <si>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</si>
  <si>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</si>
  <si>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</si>
  <si>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</si>
  <si>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</si>
  <si>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</si>
  <si>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</si>
  <si>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</si>
  <si>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</si>
  <si>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</si>
  <si>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</si>
  <si>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</si>
  <si>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</si>
  <si>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</si>
  <si>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</si>
  <si>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</si>
  <si>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</si>
  <si>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</si>
  <si>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</si>
  <si>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</si>
  <si>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</si>
  <si>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</si>
  <si>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</si>
  <si>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</si>
  <si>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</si>
  <si>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</si>
  <si>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</si>
  <si>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</si>
  <si>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</si>
  <si>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</si>
  <si>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</si>
  <si>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</si>
  <si>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</si>
  <si>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</si>
  <si>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</si>
  <si>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</si>
  <si>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</si>
  <si>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</si>
  <si>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</si>
  <si>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</si>
  <si>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</si>
  <si>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</si>
  <si>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</si>
  <si>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</si>
  <si>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</si>
  <si>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</si>
  <si>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</si>
  <si>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</si>
  <si>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</si>
  <si>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</si>
  <si>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</si>
  <si>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</si>
  <si>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</si>
  <si>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</si>
  <si>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</si>
  <si>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</si>
  <si>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</si>
  <si>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</si>
  <si>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</si>
  <si>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</si>
  <si>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</si>
  <si>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</si>
  <si>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</si>
  <si>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</si>
  <si>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</si>
  <si>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</si>
  <si>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</si>
  <si>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</si>
  <si>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</si>
  <si>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</si>
  <si>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</si>
  <si>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</si>
  <si>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</si>
  <si>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</si>
  <si>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</si>
  <si>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</si>
  <si>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</si>
  <si>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</si>
  <si>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</si>
  <si>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</si>
  <si>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</si>
  <si>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</si>
  <si>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</si>
  <si>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</si>
  <si>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</si>
  <si>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</si>
  <si>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</si>
  <si>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</si>
  <si>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</si>
  <si>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</si>
  <si>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</si>
  <si>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</si>
  <si>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</si>
  <si>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</si>
  <si>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</si>
  <si>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</si>
  <si>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</si>
  <si>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</si>
  <si>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</si>
  <si>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</si>
  <si>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</si>
  <si>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</si>
  <si>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</si>
  <si>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</si>
  <si>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</si>
  <si>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</si>
  <si>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</si>
  <si>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</si>
  <si>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</si>
  <si>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</si>
  <si>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</si>
  <si>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</si>
  <si>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</si>
  <si>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</si>
  <si>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</si>
  <si>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</si>
  <si>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</si>
  <si>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</si>
  <si>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</si>
  <si>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</si>
  <si>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</si>
  <si>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</si>
  <si>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</si>
  <si>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</si>
  <si>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</si>
  <si>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</si>
  <si>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</si>
  <si>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</si>
  <si>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</si>
  <si>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</si>
  <si>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</si>
  <si>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</si>
  <si>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</si>
  <si>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</si>
  <si>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</si>
  <si>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</si>
  <si>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</si>
  <si>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</si>
  <si>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</si>
  <si>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</si>
  <si>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</si>
  <si>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</si>
  <si>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</si>
  <si>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</si>
  <si>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</si>
  <si>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</si>
  <si>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</si>
  <si>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</si>
  <si>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</si>
  <si>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</si>
  <si>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</si>
  <si>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</si>
  <si>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</si>
  <si>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</si>
  <si>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</si>
  <si>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</si>
  <si>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</si>
  <si>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</si>
  <si>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</si>
  <si>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</si>
  <si>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</si>
  <si>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</si>
  <si>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</si>
  <si>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</si>
  <si>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</si>
  <si>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</si>
  <si>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</si>
  <si>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</si>
  <si>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</si>
  <si>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</si>
  <si>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</si>
  <si>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</si>
  <si>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</si>
  <si>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</si>
  <si>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</si>
  <si>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</si>
  <si>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</si>
  <si>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</si>
  <si>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</si>
  <si>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</si>
  <si>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</si>
  <si>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</si>
  <si>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</si>
  <si>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</si>
  <si>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</si>
  <si>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</si>
  <si>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</si>
  <si>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</si>
  <si>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</si>
  <si>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</si>
  <si>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</si>
  <si>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</si>
  <si>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</si>
  <si>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</si>
  <si>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</si>
  <si>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</si>
  <si>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</si>
  <si>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</si>
  <si>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</si>
  <si>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</si>
  <si>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</si>
  <si>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</si>
  <si>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</si>
  <si>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</si>
  <si>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</si>
  <si>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</si>
  <si>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</si>
  <si>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</si>
  <si>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</si>
  <si>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</si>
  <si>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</si>
  <si>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</si>
  <si>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</si>
  <si>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</si>
  <si>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</si>
  <si>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</si>
  <si>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</si>
  <si>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</si>
  <si>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</si>
  <si>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</si>
  <si>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</si>
  <si>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</si>
  <si>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</si>
  <si>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</si>
  <si>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</si>
  <si>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</si>
  <si>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</si>
  <si>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</si>
  <si>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</si>
  <si>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</si>
  <si>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</si>
  <si>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</si>
  <si>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</si>
  <si>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</si>
  <si>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</si>
  <si>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</si>
  <si>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</si>
  <si>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</si>
  <si>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</si>
  <si>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</si>
  <si>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</si>
  <si>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</si>
  <si>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</si>
  <si>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</si>
  <si>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</si>
  <si>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</si>
  <si>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</si>
  <si>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</si>
  <si>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</si>
  <si>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</si>
  <si>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</si>
  <si>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</si>
  <si>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</si>
  <si>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</si>
  <si>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</si>
  <si>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</si>
  <si>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</si>
  <si>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</si>
  <si>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</si>
  <si>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</si>
  <si>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</si>
  <si>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</si>
  <si>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</si>
  <si>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</si>
  <si>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</si>
  <si>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</si>
  <si>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</si>
  <si>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</si>
  <si>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</si>
  <si>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</si>
  <si>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</si>
  <si>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</si>
  <si>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</si>
  <si>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</si>
  <si>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</si>
  <si>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</si>
  <si>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</si>
  <si>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</si>
  <si>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</si>
  <si>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</si>
  <si>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</si>
  <si>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</si>
  <si>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</si>
  <si>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</si>
  <si>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</si>
  <si>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</si>
  <si>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</si>
  <si>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</si>
  <si>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</si>
  <si>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</si>
  <si>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</si>
  <si>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</si>
  <si>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</si>
  <si>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</si>
  <si>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</si>
  <si>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</si>
  <si>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</si>
  <si>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</si>
  <si>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</si>
  <si>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</si>
  <si>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</si>
  <si>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</si>
  <si>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</si>
  <si>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</si>
  <si>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</si>
  <si>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</si>
  <si>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</si>
  <si>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</si>
  <si>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</si>
  <si>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</si>
  <si>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</si>
  <si>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</si>
  <si>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</si>
  <si>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</si>
  <si>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</si>
  <si>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</si>
  <si>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</si>
  <si>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</si>
  <si>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</si>
  <si>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</si>
  <si>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</si>
  <si>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</si>
  <si>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</si>
  <si>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</si>
  <si>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</si>
  <si>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</si>
  <si>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</si>
  <si>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</si>
  <si>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</si>
  <si>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</si>
  <si>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</si>
  <si>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</si>
  <si>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</si>
  <si>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</si>
  <si>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</si>
  <si>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</si>
  <si>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</si>
  <si>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</si>
  <si>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</si>
  <si>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</si>
  <si>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</si>
  <si>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</si>
  <si>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</si>
  <si>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</si>
  <si>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</si>
  <si>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</si>
  <si>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</si>
  <si>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</si>
  <si>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</si>
  <si>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</si>
  <si>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</si>
  <si>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</si>
  <si>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</si>
  <si>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</si>
  <si>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</si>
  <si>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</si>
  <si>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</si>
  <si>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</si>
  <si>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</si>
  <si>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</si>
  <si>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</si>
  <si>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</si>
  <si>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</si>
  <si>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</si>
  <si>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</si>
  <si>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</si>
  <si>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</si>
  <si>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</si>
  <si>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</si>
  <si>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</si>
  <si>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</si>
  <si>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</si>
  <si>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</si>
  <si>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</si>
  <si>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</si>
  <si>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</si>
  <si>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</si>
  <si>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</si>
  <si>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</si>
  <si>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</si>
  <si>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</si>
  <si>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</si>
  <si>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</si>
  <si>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</si>
  <si>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</si>
  <si>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</si>
  <si>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</si>
  <si>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</si>
  <si>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</si>
  <si>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</si>
  <si>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</si>
  <si>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</si>
  <si>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</si>
  <si>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</si>
  <si>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</si>
  <si>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</si>
  <si>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</si>
  <si>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</si>
  <si>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</si>
  <si>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</si>
  <si>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</si>
  <si>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</si>
  <si>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</si>
  <si>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</si>
  <si>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</si>
  <si>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</si>
  <si>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</si>
  <si>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</si>
  <si>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</si>
  <si>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</si>
  <si>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</si>
  <si>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</si>
  <si>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</si>
  <si>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</si>
  <si>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</si>
  <si>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</si>
  <si>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</si>
  <si>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</si>
  <si>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</si>
  <si>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</si>
  <si>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</si>
  <si>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</si>
  <si>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</si>
  <si>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</si>
  <si>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</si>
  <si>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</si>
  <si>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</si>
  <si>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</si>
  <si>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</si>
  <si>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</si>
  <si>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</si>
  <si>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</si>
  <si>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</si>
  <si>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</si>
  <si>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</si>
  <si>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</si>
  <si>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</si>
  <si>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</si>
  <si>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</si>
  <si>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</si>
  <si>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</si>
  <si>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</si>
  <si>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</si>
  <si>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</si>
  <si>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</si>
  <si>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</si>
  <si>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</si>
  <si>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</si>
  <si>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</si>
  <si>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</si>
  <si>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</si>
  <si>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</si>
  <si>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</si>
  <si>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</si>
  <si>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</si>
  <si>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</si>
  <si>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</si>
  <si>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</si>
  <si>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</si>
  <si>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</si>
  <si>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</si>
  <si>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</si>
  <si>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</si>
  <si>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</si>
  <si>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</si>
  <si>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</si>
  <si>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</si>
  <si>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</si>
  <si>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</si>
  <si>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</si>
  <si>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</si>
  <si>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</si>
  <si>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</si>
  <si>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</si>
  <si>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</si>
  <si>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</si>
  <si>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</si>
  <si>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</si>
  <si>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</si>
  <si>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</si>
  <si>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</si>
  <si>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</si>
  <si>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</si>
  <si>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</si>
  <si>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</si>
  <si>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</si>
  <si>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</si>
  <si>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</si>
  <si>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</si>
  <si>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</si>
  <si>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</si>
  <si>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</si>
  <si>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</si>
  <si>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</si>
  <si>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</si>
  <si>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</si>
  <si>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</si>
  <si>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</si>
  <si>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</si>
  <si>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</si>
  <si>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</si>
  <si>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</si>
  <si>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</si>
  <si>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</si>
  <si>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</si>
  <si>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</si>
  <si>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</si>
  <si>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</si>
  <si>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</si>
  <si>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</si>
  <si>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</si>
  <si>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</si>
  <si>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</si>
  <si>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</si>
  <si>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</si>
  <si>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</si>
  <si>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</si>
  <si>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</si>
  <si>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</si>
  <si>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</si>
  <si>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</si>
  <si>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</si>
  <si>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</si>
  <si>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</si>
  <si>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</si>
  <si>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</si>
  <si>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</si>
  <si>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</si>
  <si>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</si>
  <si>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</si>
  <si>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</si>
  <si>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</si>
  <si>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</si>
  <si>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</si>
  <si>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</si>
  <si>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</si>
  <si>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</si>
  <si>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</si>
  <si>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</si>
  <si>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</si>
  <si>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</si>
  <si>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</si>
  <si>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</si>
  <si>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</si>
  <si>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</si>
  <si>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</si>
  <si>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</si>
  <si>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</si>
  <si>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</si>
  <si>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</si>
  <si>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</si>
  <si>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</si>
  <si>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</si>
  <si>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</si>
  <si>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</si>
  <si>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</si>
  <si>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</si>
  <si>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</si>
  <si>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</si>
  <si>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</si>
  <si>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</si>
  <si>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</si>
  <si>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</si>
  <si>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</si>
  <si>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</si>
  <si>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</si>
  <si>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</si>
  <si>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</si>
  <si>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</si>
  <si>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</si>
  <si>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</si>
  <si>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</si>
  <si>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</si>
  <si>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</si>
  <si>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</si>
  <si>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</si>
  <si>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</si>
  <si>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</si>
  <si>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</si>
  <si>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</si>
  <si>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</si>
  <si>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</si>
  <si>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</si>
  <si>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</si>
  <si>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</si>
  <si>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</si>
  <si>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</si>
  <si>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</si>
  <si>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</si>
  <si>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</si>
  <si>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</si>
  <si>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</si>
  <si>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</si>
  <si>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</si>
  <si>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</si>
  <si>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</si>
  <si>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</si>
  <si>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</si>
  <si>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</si>
  <si>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</si>
  <si>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</si>
  <si>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</si>
  <si>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</si>
  <si>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</si>
  <si>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</si>
  <si>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</si>
  <si>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</si>
  <si>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</si>
  <si>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</si>
  <si>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</si>
  <si>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</si>
  <si>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</si>
  <si>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</si>
  <si>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</si>
  <si>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</si>
  <si>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</si>
  <si>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</si>
  <si>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</si>
  <si>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</si>
  <si>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</si>
  <si>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</si>
  <si>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</si>
  <si>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</si>
  <si>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</si>
  <si>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</si>
  <si>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</si>
  <si>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</si>
  <si>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</si>
  <si>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</si>
  <si>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</si>
  <si>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</si>
  <si>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</si>
  <si>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</si>
  <si>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</si>
  <si>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</si>
  <si>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</si>
  <si>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</si>
  <si>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</si>
  <si>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</si>
  <si>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</si>
  <si>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</si>
  <si>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</si>
  <si>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</si>
  <si>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</si>
  <si>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</si>
  <si>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</si>
  <si>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</si>
  <si>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</si>
  <si>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</si>
  <si>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</si>
  <si>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</si>
  <si>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</si>
  <si>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</si>
  <si>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</si>
  <si>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</si>
  <si>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</si>
  <si>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</si>
  <si>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</si>
  <si>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</si>
  <si>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</si>
  <si>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</si>
  <si>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</si>
  <si>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</si>
  <si>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</si>
  <si>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</si>
  <si>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</si>
  <si>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</si>
  <si>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</si>
  <si>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</si>
  <si>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</si>
  <si>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</si>
  <si>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</si>
  <si>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</si>
  <si>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</si>
  <si>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</si>
  <si>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</si>
  <si>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</si>
  <si>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</si>
  <si>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</si>
  <si>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</si>
  <si>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</si>
  <si>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</si>
  <si>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</si>
  <si>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</si>
  <si>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</si>
  <si>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</si>
  <si>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</si>
  <si>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</si>
  <si>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</si>
  <si>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</si>
  <si>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</si>
  <si>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</si>
  <si>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</si>
  <si>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</si>
  <si>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</si>
  <si>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</si>
  <si>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</si>
  <si>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</si>
  <si>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</si>
  <si>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</si>
  <si>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</si>
  <si>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</si>
  <si>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</si>
  <si>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</si>
  <si>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</si>
  <si>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</si>
  <si>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</si>
  <si>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</si>
  <si>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</si>
  <si>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</si>
  <si>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</si>
  <si>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</si>
  <si>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</si>
  <si>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</si>
  <si>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</si>
  <si>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</si>
  <si>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</si>
  <si>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</si>
  <si>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</si>
  <si>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</si>
  <si>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</si>
  <si>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</si>
  <si>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</si>
  <si>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</si>
  <si>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</si>
  <si>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</si>
  <si>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</si>
  <si>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</si>
  <si>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</si>
  <si>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</si>
  <si>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</si>
  <si>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</si>
  <si>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</si>
  <si>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</si>
  <si>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</si>
  <si>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</si>
  <si>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</si>
  <si>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</si>
  <si>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</si>
  <si>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</si>
  <si>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</si>
  <si>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</si>
  <si>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</si>
  <si>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</si>
  <si>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</si>
  <si>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</si>
  <si>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</si>
  <si>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</si>
  <si>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</si>
  <si>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</si>
  <si>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</si>
  <si>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</si>
  <si>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</si>
  <si>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</si>
  <si>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</si>
  <si>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</si>
  <si>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</si>
  <si>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</si>
  <si>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</si>
  <si>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</si>
  <si>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</si>
  <si>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</si>
  <si>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</si>
  <si>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</si>
  <si>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</si>
  <si>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</si>
  <si>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</si>
  <si>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</si>
  <si>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</si>
  <si>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</si>
  <si>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</si>
  <si>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</si>
  <si>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</si>
  <si>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</si>
  <si>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</si>
  <si>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</si>
  <si>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</si>
  <si>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</si>
  <si>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</si>
  <si>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</si>
  <si>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</si>
  <si>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</si>
  <si>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</si>
  <si>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</si>
  <si>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</si>
  <si>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</si>
  <si>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</si>
  <si>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</si>
  <si>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</si>
  <si>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</si>
  <si>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</si>
  <si>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</si>
  <si>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</si>
  <si>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</si>
  <si>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</si>
  <si>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</si>
  <si>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</si>
  <si>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</si>
  <si>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</si>
  <si>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</si>
  <si>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</si>
  <si>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</si>
  <si>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</si>
  <si>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</si>
  <si>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</si>
  <si>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</si>
  <si>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</si>
  <si>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</si>
  <si>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</si>
  <si>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</si>
  <si>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</si>
  <si>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</si>
  <si>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</si>
  <si>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</si>
  <si>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</si>
  <si>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</si>
  <si>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</si>
  <si>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</si>
  <si>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</si>
  <si>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</si>
  <si>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</si>
  <si>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</si>
  <si>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</si>
  <si>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</si>
  <si>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</si>
  <si>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</si>
  <si>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</si>
  <si>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</si>
  <si>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</si>
  <si>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</si>
  <si>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</si>
  <si>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</si>
  <si>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</si>
  <si>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</si>
  <si>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</si>
  <si>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</si>
  <si>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</si>
  <si>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</si>
  <si>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</si>
  <si>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</si>
  <si>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</si>
  <si>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</si>
  <si>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</si>
  <si>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</si>
  <si>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</si>
  <si>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</si>
  <si>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</si>
  <si>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</si>
  <si>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</si>
  <si>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</si>
  <si>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</si>
  <si>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</si>
  <si>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</si>
  <si>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</si>
  <si>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</si>
  <si>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</si>
  <si>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</si>
  <si>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</si>
  <si>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</si>
  <si>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</si>
  <si>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</si>
  <si>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</si>
  <si>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</si>
  <si>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</si>
  <si>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</si>
  <si>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</si>
  <si>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</si>
  <si>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</si>
  <si>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</si>
  <si>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</si>
  <si>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</si>
  <si>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</si>
  <si>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</si>
  <si>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</si>
  <si>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</si>
  <si>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</si>
  <si>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</si>
  <si>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</si>
  <si>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</si>
  <si>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</si>
  <si>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</si>
  <si>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</si>
  <si>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</si>
  <si>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</si>
  <si>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</si>
  <si>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</si>
  <si>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</si>
  <si>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</si>
  <si>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</si>
  <si>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</si>
  <si>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</si>
  <si>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</si>
  <si>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</si>
  <si>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</si>
  <si>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</si>
  <si>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</si>
  <si>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</si>
  <si>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</si>
  <si>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</si>
  <si>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</si>
  <si>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</si>
  <si>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</si>
  <si>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</si>
  <si>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</si>
  <si>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</si>
  <si>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</si>
  <si>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</si>
  <si>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</si>
  <si>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</si>
  <si>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</si>
  <si>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</si>
  <si>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</si>
  <si>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</si>
  <si>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</si>
  <si>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</si>
  <si>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</si>
  <si>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</si>
  <si>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</si>
  <si>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</si>
  <si>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</si>
  <si>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</si>
  <si>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</si>
  <si>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</si>
  <si>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</si>
  <si>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</si>
  <si>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</si>
  <si>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</si>
  <si>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</si>
  <si>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</si>
  <si>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</si>
  <si>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</si>
  <si>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</si>
  <si>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</si>
  <si>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</si>
  <si>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</si>
  <si>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</si>
  <si>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</si>
  <si>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</si>
  <si>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</si>
  <si>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</si>
  <si>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</si>
  <si>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</si>
  <si>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</si>
  <si>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</si>
  <si>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</si>
  <si>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</si>
  <si>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</si>
  <si>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</si>
  <si>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</si>
  <si>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</si>
  <si>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</si>
  <si>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</si>
  <si>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</si>
  <si>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</si>
  <si>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</si>
  <si>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</si>
  <si>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</si>
  <si>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</si>
  <si>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</si>
  <si>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</si>
  <si>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</si>
  <si>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</si>
  <si>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</si>
  <si>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</si>
  <si>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</si>
  <si>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</si>
  <si>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</si>
  <si>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</si>
  <si>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</si>
  <si>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</si>
  <si>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</si>
  <si>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</si>
  <si>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</si>
  <si>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</si>
  <si>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</si>
  <si>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</si>
  <si>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</si>
  <si>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</si>
  <si>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</si>
  <si>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</si>
  <si>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</si>
  <si>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</si>
  <si>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</si>
  <si>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</si>
  <si>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</si>
  <si>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</si>
  <si>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</si>
  <si>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</si>
  <si>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</si>
  <si>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</si>
  <si>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</si>
  <si>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</si>
  <si>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</si>
  <si>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</si>
  <si>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</si>
  <si>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</si>
  <si>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</si>
  <si>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</si>
  <si>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</si>
  <si>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</si>
  <si>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</si>
  <si>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</si>
  <si>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</si>
  <si>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</si>
  <si>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</si>
  <si>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</si>
  <si>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</si>
  <si>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</si>
  <si>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</si>
  <si>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</si>
  <si>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</si>
  <si>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</si>
  <si>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</si>
  <si>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</si>
  <si>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</si>
  <si>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</si>
  <si>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</si>
  <si>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</si>
  <si>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</si>
  <si>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</si>
  <si>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</si>
  <si>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</si>
  <si>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</si>
  <si>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</si>
  <si>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</si>
  <si>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</si>
  <si>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</si>
  <si>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</si>
  <si>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</si>
  <si>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</si>
  <si>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</si>
  <si>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</si>
  <si>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</si>
  <si>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</si>
  <si>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</si>
  <si>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</si>
  <si>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</si>
  <si>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</si>
  <si>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</si>
  <si>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</si>
  <si>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</si>
  <si>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</si>
  <si>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</si>
  <si>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</si>
  <si>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</si>
  <si>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</si>
  <si>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</si>
  <si>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</si>
  <si>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</si>
  <si>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</si>
  <si>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</si>
  <si>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</si>
  <si>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</si>
  <si>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</si>
  <si>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</si>
  <si>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</si>
  <si>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</si>
  <si>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</si>
  <si>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</si>
  <si>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</si>
  <si>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</si>
  <si>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</si>
  <si>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</si>
  <si>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</si>
  <si>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</si>
  <si>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</si>
  <si>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</si>
  <si>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</si>
  <si>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</si>
  <si>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</si>
  <si>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</si>
  <si>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</si>
  <si>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</si>
  <si>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</si>
  <si>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</si>
  <si>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</si>
  <si>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</si>
  <si>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</si>
  <si>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</si>
  <si>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</si>
  <si>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</si>
  <si>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</si>
  <si>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</si>
  <si>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</si>
  <si>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</si>
  <si>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</si>
  <si>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</si>
  <si>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</si>
  <si>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</si>
  <si>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</si>
  <si>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</si>
  <si>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</si>
  <si>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</si>
  <si>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</si>
  <si>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</si>
  <si>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</si>
  <si>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</si>
  <si>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</si>
  <si>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</si>
  <si>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</si>
  <si>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</si>
  <si>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</si>
  <si>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</si>
  <si>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</si>
  <si>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</si>
  <si>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</si>
  <si>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</si>
  <si>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</si>
  <si>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</si>
  <si>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</si>
  <si>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</si>
  <si>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</si>
  <si>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</si>
  <si>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</si>
  <si>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</si>
  <si>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</si>
  <si>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</si>
  <si>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</si>
  <si>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</si>
  <si>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</si>
  <si>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</si>
  <si>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</si>
  <si>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</si>
  <si>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</si>
  <si>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</si>
  <si>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</si>
  <si>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</si>
  <si>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</si>
  <si>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</si>
  <si>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</si>
  <si>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</si>
  <si>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</si>
  <si>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</si>
  <si>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</si>
  <si>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</si>
  <si>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</si>
  <si>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</si>
  <si>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</si>
  <si>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</si>
  <si>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</si>
  <si>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</si>
  <si>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</si>
  <si>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</si>
  <si>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</si>
  <si>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</si>
  <si>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</si>
  <si>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</si>
  <si>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</si>
  <si>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</si>
  <si>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</si>
  <si>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</si>
  <si>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</si>
  <si>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</si>
  <si>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</si>
  <si>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</si>
  <si>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</si>
  <si>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</si>
  <si>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</si>
  <si>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</si>
  <si>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</si>
  <si>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</si>
  <si>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</si>
  <si>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</si>
  <si>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</si>
  <si>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</si>
  <si>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</si>
  <si>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</si>
  <si>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</si>
  <si>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</si>
  <si>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</si>
  <si>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</si>
  <si>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</si>
  <si>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</si>
  <si>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</si>
  <si>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</si>
  <si>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</si>
  <si>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</si>
  <si>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</si>
  <si>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</si>
  <si>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</si>
  <si>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</si>
  <si>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</si>
  <si>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</si>
  <si>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</si>
  <si>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</si>
  <si>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</si>
  <si>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</si>
  <si>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</si>
  <si>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</si>
  <si>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</si>
  <si>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</si>
  <si>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</si>
  <si>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</si>
  <si>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</si>
  <si>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</si>
  <si>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</si>
  <si>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</si>
  <si>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</si>
  <si>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</si>
  <si>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</si>
  <si>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</si>
  <si>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</si>
  <si>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</si>
  <si>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</si>
  <si>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</si>
  <si>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</si>
  <si>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</si>
  <si>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</si>
  <si>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</si>
  <si>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</si>
  <si>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</si>
  <si>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</si>
  <si>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</si>
  <si>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</si>
  <si>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</si>
  <si>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</si>
  <si>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</si>
  <si>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</si>
  <si>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</si>
  <si>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</si>
  <si>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</si>
  <si>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</si>
  <si>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</si>
  <si>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</si>
  <si>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</si>
  <si>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</si>
  <si>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</si>
  <si>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</si>
  <si>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</si>
  <si>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</si>
  <si>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</si>
  <si>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</si>
  <si>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</si>
  <si>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</si>
  <si>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</si>
  <si>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</si>
  <si>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</si>
  <si>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</si>
  <si>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</si>
  <si>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</si>
  <si>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</si>
  <si>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</si>
  <si>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</si>
  <si>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</si>
  <si>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</si>
  <si>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</si>
  <si>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</si>
  <si>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</si>
  <si>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</si>
  <si>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</si>
  <si>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</si>
  <si>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</si>
  <si>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</si>
  <si>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</si>
  <si>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</si>
  <si>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</si>
  <si>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</si>
  <si>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</si>
  <si>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</si>
  <si>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</si>
  <si>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</si>
  <si>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</si>
  <si>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</si>
  <si>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</si>
  <si>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</si>
  <si>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</si>
  <si>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</si>
  <si>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</si>
  <si>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</si>
  <si>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</si>
  <si>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</si>
  <si>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</si>
  <si>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</si>
  <si>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</si>
  <si>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</si>
  <si>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</si>
  <si>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</si>
  <si>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</si>
  <si>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</si>
  <si>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</si>
  <si>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</si>
  <si>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</si>
  <si>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</si>
  <si>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</si>
  <si>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</si>
  <si>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</si>
  <si>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</si>
  <si>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</si>
  <si>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</si>
  <si>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</si>
  <si>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</si>
  <si>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</si>
  <si>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</si>
  <si>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</si>
  <si>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</si>
  <si>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</si>
  <si>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</si>
  <si>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</si>
  <si>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</si>
  <si>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</si>
  <si>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</si>
  <si>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</si>
  <si>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</si>
  <si>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</si>
  <si>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</si>
  <si>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</si>
  <si>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</si>
  <si>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</si>
  <si>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</si>
  <si>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</si>
  <si>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</si>
  <si>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</si>
  <si>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</si>
  <si>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</si>
  <si>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</si>
  <si>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</si>
  <si>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</si>
  <si>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</si>
  <si>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</si>
  <si>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</si>
  <si>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</si>
  <si>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</si>
  <si>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</si>
  <si>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</si>
  <si>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</si>
  <si>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</si>
  <si>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</si>
  <si>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</si>
  <si>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</si>
  <si>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</si>
  <si>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</si>
  <si>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</si>
  <si>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</si>
  <si>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</si>
  <si>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</si>
  <si>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</si>
  <si>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</si>
  <si>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</si>
  <si>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</si>
  <si>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</si>
  <si>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</si>
  <si>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</si>
  <si>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</si>
  <si>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</si>
  <si>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</si>
  <si>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</si>
  <si>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</si>
  <si>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</si>
  <si>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</si>
  <si>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</si>
  <si>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</si>
  <si>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</si>
  <si>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</si>
  <si>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</si>
  <si>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</si>
  <si>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</si>
  <si>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</si>
  <si>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</si>
  <si>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</si>
  <si>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</si>
  <si>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</si>
  <si>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</si>
  <si>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</si>
  <si>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</si>
  <si>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</si>
  <si>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</si>
  <si>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</si>
  <si>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</si>
  <si>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</si>
  <si>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</si>
  <si>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</si>
  <si>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</si>
  <si>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</si>
  <si>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</si>
  <si>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</si>
  <si>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</si>
  <si>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</si>
  <si>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</si>
  <si>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</si>
  <si>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</si>
  <si>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</si>
  <si>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</si>
  <si>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</si>
  <si>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</si>
  <si>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</si>
  <si>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</si>
  <si>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</si>
  <si>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</si>
  <si>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</si>
  <si>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</si>
  <si>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</si>
  <si>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</si>
  <si>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</si>
  <si>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</si>
  <si>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</si>
  <si>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</si>
  <si>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</si>
  <si>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</si>
  <si>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</si>
  <si>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</si>
  <si>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</si>
  <si>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</si>
  <si>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</si>
  <si>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</si>
  <si>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</si>
  <si>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</si>
  <si>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</si>
  <si>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</si>
  <si>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</si>
  <si>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</si>
  <si>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</si>
  <si>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</si>
  <si>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</si>
  <si>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</si>
  <si>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</si>
  <si>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</si>
  <si>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</si>
  <si>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</si>
  <si>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</si>
  <si>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</si>
  <si>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</si>
  <si>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</si>
  <si>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</si>
  <si>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</si>
  <si>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</si>
  <si>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</si>
  <si>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</si>
  <si>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</si>
  <si>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</si>
  <si>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</si>
  <si>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</si>
  <si>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</si>
  <si>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</si>
  <si>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</si>
  <si>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</si>
  <si>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</si>
  <si>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</si>
  <si>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</si>
  <si>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</si>
  <si>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</si>
  <si>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</si>
  <si>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</si>
  <si>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</si>
  <si>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</si>
  <si>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</si>
  <si>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</si>
  <si>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</si>
  <si>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</si>
  <si>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</si>
  <si>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</si>
  <si>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</si>
  <si>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</si>
  <si>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</si>
  <si>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</si>
  <si>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</si>
  <si>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</si>
  <si>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</si>
  <si>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</si>
  <si>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</si>
  <si>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</si>
  <si>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</si>
  <si>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</si>
  <si>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</si>
  <si>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</si>
  <si>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</si>
  <si>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</si>
  <si>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</si>
  <si>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</si>
  <si>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</si>
  <si>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</si>
  <si>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</si>
  <si>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</si>
  <si>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</si>
  <si>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</si>
  <si>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</si>
  <si>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</si>
  <si>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</si>
  <si>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</si>
  <si>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</si>
  <si>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</si>
  <si>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</si>
  <si>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</si>
  <si>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</si>
  <si>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</si>
  <si>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</si>
  <si>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</si>
  <si>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</si>
  <si>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</si>
  <si>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</si>
  <si>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</si>
  <si>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</si>
  <si>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</si>
  <si>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</si>
  <si>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</si>
  <si>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</si>
  <si>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</si>
  <si>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</si>
  <si>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</si>
  <si>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</si>
  <si>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</si>
  <si>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</si>
  <si>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</si>
  <si>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</si>
  <si>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</si>
  <si>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</si>
  <si>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</si>
  <si>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</si>
  <si>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</si>
  <si>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</si>
  <si>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</si>
  <si>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</si>
  <si>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</si>
  <si>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</si>
  <si>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</si>
  <si>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</si>
  <si>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</si>
  <si>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</si>
  <si>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</si>
  <si>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</si>
  <si>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</si>
  <si>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</si>
  <si>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</si>
  <si>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</si>
  <si>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</si>
  <si>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</si>
  <si>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</si>
  <si>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</si>
  <si>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</si>
  <si>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</si>
  <si>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</si>
  <si>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</si>
  <si>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</si>
  <si>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</si>
  <si>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</si>
  <si>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</si>
  <si>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</si>
  <si>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</si>
  <si>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</si>
  <si>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</si>
  <si>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</si>
  <si>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</si>
  <si>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</si>
  <si>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</si>
  <si>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</si>
  <si>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</si>
  <si>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</si>
  <si>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</si>
  <si>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</si>
  <si>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</si>
  <si>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</si>
  <si>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</si>
  <si>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</si>
  <si>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</si>
  <si>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</si>
  <si>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</si>
  <si>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</si>
  <si>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</si>
  <si>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</si>
  <si>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</si>
  <si>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</si>
  <si>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</si>
  <si>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</si>
  <si>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</si>
  <si>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</si>
  <si>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</si>
  <si>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</si>
  <si>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</si>
  <si>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</si>
  <si>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</si>
  <si>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</si>
  <si>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</si>
  <si>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</si>
  <si>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</si>
  <si>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</si>
  <si>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</si>
  <si>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</si>
  <si>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</si>
  <si>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</si>
  <si>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</si>
  <si>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</si>
  <si>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</si>
  <si>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</si>
  <si>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</si>
  <si>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</si>
  <si>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</si>
  <si>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</si>
  <si>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</si>
  <si>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</si>
  <si>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</si>
  <si>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</si>
  <si>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</si>
  <si>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</si>
  <si>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</si>
  <si>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</si>
  <si>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</si>
  <si>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</si>
  <si>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</si>
  <si>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</si>
  <si>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</si>
  <si>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</si>
  <si>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</si>
  <si>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</si>
  <si>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</si>
  <si>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</si>
  <si>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</si>
  <si>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</si>
  <si>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</si>
  <si>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</si>
  <si>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</si>
  <si>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</si>
  <si>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</si>
  <si>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</si>
  <si>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</si>
  <si>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</si>
  <si>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</si>
  <si>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</si>
  <si>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</si>
  <si>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</si>
  <si>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</si>
  <si>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</si>
  <si>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</si>
  <si>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</si>
  <si>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</si>
  <si>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</si>
  <si>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</si>
  <si>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</si>
  <si>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</si>
  <si>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</si>
  <si>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</si>
  <si>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</si>
  <si>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</si>
  <si>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</si>
  <si>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</si>
  <si>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</si>
  <si>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</si>
  <si>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</si>
  <si>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</si>
  <si>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</si>
  <si>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</si>
  <si>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</si>
  <si>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</si>
  <si>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</si>
  <si>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</si>
  <si>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</si>
  <si>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</si>
  <si>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</si>
  <si>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</si>
  <si>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</si>
  <si>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</si>
  <si>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</si>
  <si>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</si>
  <si>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</si>
  <si>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</si>
  <si>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</si>
  <si>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</si>
  <si>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</si>
  <si>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</si>
  <si>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</si>
  <si>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</si>
  <si>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</si>
  <si>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</si>
  <si>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</si>
  <si>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</si>
  <si>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</si>
  <si>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</si>
  <si>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</si>
  <si>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</si>
  <si>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</si>
  <si>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</si>
  <si>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</si>
  <si>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</si>
  <si>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</si>
  <si>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</si>
  <si>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</si>
  <si>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</si>
  <si>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</si>
  <si>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</si>
  <si>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</si>
  <si>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</si>
  <si>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</si>
  <si>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</si>
  <si>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</si>
  <si>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</si>
  <si>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</si>
  <si>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</si>
  <si>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</si>
  <si>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</si>
  <si>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</si>
  <si>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</si>
  <si>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</si>
  <si>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</si>
  <si>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</si>
  <si>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</si>
  <si>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</si>
  <si>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</si>
  <si>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</si>
  <si>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</si>
  <si>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</si>
  <si>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</si>
  <si>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</si>
  <si>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</si>
  <si>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</si>
  <si>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</si>
  <si>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</si>
  <si>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</si>
  <si>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</si>
  <si>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</si>
  <si>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</si>
  <si>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</si>
  <si>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</si>
  <si>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</si>
  <si>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</si>
  <si>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</si>
  <si>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</si>
  <si>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</si>
  <si>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</si>
  <si>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</si>
  <si>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</si>
  <si>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</si>
  <si>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</si>
  <si>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</si>
  <si>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</si>
  <si>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</si>
  <si>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</si>
  <si>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</si>
  <si>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</si>
  <si>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</si>
  <si>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</si>
  <si>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</si>
  <si>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</si>
  <si>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</si>
  <si>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</si>
  <si>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</si>
  <si>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</si>
  <si>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</si>
  <si>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</si>
  <si>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</si>
  <si>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</si>
  <si>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</si>
  <si>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</si>
  <si>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</si>
  <si>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</si>
  <si>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</si>
  <si>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</si>
  <si>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</si>
  <si>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</si>
  <si>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</si>
  <si>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</si>
  <si>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</si>
  <si>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</si>
  <si>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</si>
  <si>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</si>
  <si>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</si>
  <si>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</si>
  <si>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</si>
  <si>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</si>
  <si>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</si>
  <si>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</si>
  <si>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</si>
  <si>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</si>
  <si>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</si>
  <si>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</si>
  <si>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</si>
  <si>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</si>
  <si>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</si>
  <si>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</si>
  <si>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</si>
  <si>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</si>
  <si>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</si>
  <si>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</si>
  <si>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</si>
  <si>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</si>
  <si>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</si>
  <si>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</si>
  <si>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</si>
  <si>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</si>
  <si>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</si>
  <si>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</si>
  <si>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</si>
  <si>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</si>
  <si>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</si>
  <si>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</si>
  <si>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</si>
  <si>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</si>
  <si>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</si>
  <si>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</si>
  <si>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</si>
  <si>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</si>
  <si>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</si>
  <si>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</si>
  <si>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</si>
  <si>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</si>
  <si>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</si>
  <si>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</si>
  <si>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</si>
  <si>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</si>
  <si>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</si>
  <si>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</si>
  <si>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</si>
  <si>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</si>
  <si>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</si>
  <si>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</si>
  <si>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</si>
  <si>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</si>
  <si>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</si>
  <si>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</si>
  <si>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</si>
  <si>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</si>
  <si>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</si>
  <si>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</si>
  <si>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</si>
  <si>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</si>
  <si>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</si>
  <si>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</si>
  <si>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</si>
  <si>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</si>
  <si>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</si>
  <si>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</si>
  <si>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</si>
  <si>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</si>
  <si>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</si>
  <si>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</si>
  <si>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</si>
  <si>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</si>
  <si>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</si>
  <si>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</si>
  <si>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</si>
  <si>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</si>
  <si>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</si>
  <si>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</si>
  <si>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</si>
  <si>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</si>
  <si>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</si>
  <si>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</si>
  <si>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</si>
  <si>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</si>
  <si>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</si>
  <si>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</si>
  <si>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</si>
  <si>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</si>
  <si>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</si>
  <si>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</si>
  <si>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</si>
  <si>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</si>
  <si>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</si>
  <si>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</si>
  <si>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</si>
  <si>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</si>
  <si>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</si>
  <si>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</si>
  <si>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</si>
  <si>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</si>
  <si>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</si>
  <si>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</si>
  <si>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</si>
  <si>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</si>
  <si>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</si>
  <si>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</si>
  <si>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</si>
  <si>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</si>
  <si>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</si>
  <si>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</si>
  <si>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</si>
  <si>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</si>
  <si>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</si>
  <si>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</si>
  <si>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</si>
  <si>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</si>
  <si>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</si>
  <si>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</si>
  <si>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</si>
  <si>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</si>
  <si>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</si>
  <si>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</si>
  <si>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</si>
  <si>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</si>
  <si>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</si>
  <si>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</si>
  <si>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</si>
  <si>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</si>
  <si>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</si>
  <si>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</si>
  <si>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</si>
  <si>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</si>
  <si>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</si>
  <si>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</si>
  <si>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</si>
  <si>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</si>
  <si>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</si>
  <si>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</si>
  <si>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</si>
  <si>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</si>
  <si>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</si>
  <si>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</si>
  <si>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</si>
  <si>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</si>
  <si>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</si>
  <si>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</si>
  <si>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</si>
  <si>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</si>
  <si>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</si>
  <si>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</si>
  <si>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</si>
  <si>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</si>
  <si>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</si>
  <si>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</si>
  <si>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</si>
  <si>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</si>
  <si>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</si>
  <si>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</si>
  <si>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</si>
  <si>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</si>
  <si>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</si>
  <si>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</si>
  <si>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</si>
  <si>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</si>
  <si>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</si>
  <si>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</si>
  <si>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</si>
  <si>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</si>
  <si>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</si>
  <si>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</si>
  <si>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</si>
  <si>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</si>
  <si>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</si>
  <si>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</si>
  <si>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</si>
  <si>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</si>
  <si>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</si>
  <si>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</si>
  <si>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</si>
  <si>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</si>
  <si>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</si>
  <si>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</si>
  <si>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</si>
  <si>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</si>
  <si>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</si>
  <si>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</si>
  <si>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</si>
  <si>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</si>
  <si>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</si>
  <si>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</si>
  <si>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</si>
  <si>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</si>
  <si>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</si>
  <si>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</si>
  <si>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</si>
  <si>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</si>
  <si>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</si>
  <si>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</si>
  <si>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</si>
  <si>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</si>
  <si>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</si>
  <si>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</si>
  <si>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</si>
  <si>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</si>
  <si>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</si>
  <si>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</si>
  <si>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</si>
  <si>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</si>
  <si>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</si>
  <si>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</si>
  <si>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</si>
  <si>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</si>
  <si>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</si>
  <si>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</si>
  <si>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</si>
  <si>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</si>
  <si>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</si>
  <si>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</si>
  <si>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</si>
  <si>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</si>
  <si>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</si>
  <si>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</si>
  <si>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</si>
  <si>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</si>
  <si>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</si>
  <si>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</si>
  <si>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</si>
  <si>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</si>
  <si>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</si>
  <si>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</si>
  <si>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</si>
  <si>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</si>
  <si>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</si>
  <si>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</si>
  <si>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</si>
  <si>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</si>
  <si>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</si>
  <si>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</si>
  <si>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</si>
  <si>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</si>
  <si>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</si>
  <si>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</si>
  <si>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</si>
  <si>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</si>
  <si>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</si>
  <si>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</si>
  <si>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</si>
  <si>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</si>
  <si>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</si>
  <si>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</si>
  <si>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</si>
  <si>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</si>
  <si>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</si>
  <si>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</si>
  <si>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</si>
  <si>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</si>
  <si>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</si>
  <si>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</si>
  <si>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</si>
  <si>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</si>
  <si>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</si>
  <si>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</si>
  <si>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</si>
  <si>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</si>
  <si>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</si>
  <si>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</si>
  <si>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</si>
  <si>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</si>
  <si>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</si>
  <si>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</si>
  <si>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</si>
  <si>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</si>
  <si>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</si>
  <si>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</si>
  <si>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</si>
  <si>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</si>
  <si>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</si>
  <si>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</si>
  <si>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</si>
  <si>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</si>
  <si>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</si>
  <si>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</si>
  <si>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</si>
  <si>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</si>
  <si>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</si>
  <si>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</si>
  <si>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</si>
  <si>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</si>
  <si>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</si>
  <si>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</si>
  <si>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</si>
  <si>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</si>
  <si>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</si>
  <si>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</si>
  <si>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</si>
  <si>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</si>
  <si>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</si>
  <si>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</si>
  <si>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</si>
  <si>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</si>
  <si>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</si>
  <si>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</si>
  <si>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</si>
  <si>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</si>
  <si>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</si>
  <si>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</si>
  <si>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</si>
  <si>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</si>
  <si>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</si>
  <si>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</si>
  <si>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</si>
  <si>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</si>
  <si>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</si>
  <si>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</si>
  <si>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</si>
  <si>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</si>
  <si>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</si>
  <si>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</si>
  <si>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</si>
  <si>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</si>
  <si>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</si>
  <si>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</si>
  <si>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</si>
  <si>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</si>
  <si>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</si>
  <si>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</si>
  <si>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</si>
  <si>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</si>
  <si>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</si>
  <si>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</si>
  <si>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</si>
  <si>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</si>
  <si>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</si>
  <si>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</si>
  <si>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</si>
  <si>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</si>
  <si>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</si>
  <si>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</si>
  <si>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</si>
  <si>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</si>
  <si>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</si>
  <si>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</si>
  <si>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</si>
  <si>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</si>
  <si>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</si>
  <si>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</si>
  <si>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</si>
  <si>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</si>
  <si>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</si>
  <si>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</si>
  <si>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</si>
  <si>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</si>
  <si>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</si>
  <si>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</si>
  <si>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</si>
  <si>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</si>
  <si>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</si>
  <si>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</si>
  <si>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</si>
  <si>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</si>
  <si>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</si>
  <si>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</si>
  <si>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</si>
  <si>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</si>
  <si>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</si>
  <si>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</si>
  <si>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</si>
  <si>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</si>
  <si>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</si>
  <si>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</si>
  <si>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</si>
  <si>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</si>
  <si>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</si>
  <si>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</si>
  <si>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</si>
  <si>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</si>
  <si>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</si>
  <si>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</si>
  <si>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</si>
  <si>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</si>
  <si>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</si>
  <si>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</si>
  <si>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</si>
  <si>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</si>
  <si>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</si>
  <si>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</si>
  <si>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</si>
  <si>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</si>
  <si>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</si>
  <si>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</si>
  <si>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</si>
  <si>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</si>
  <si>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</si>
  <si>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</si>
  <si>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</si>
  <si>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</si>
  <si>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</si>
  <si>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</si>
  <si>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</si>
  <si>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</si>
  <si>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</si>
  <si>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</si>
  <si>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</si>
  <si>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</si>
  <si>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</si>
  <si>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</si>
  <si>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</si>
  <si>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</si>
  <si>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</si>
  <si>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</si>
  <si>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</si>
  <si>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</si>
  <si>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</si>
  <si>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</si>
  <si>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</si>
  <si>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</si>
  <si>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</si>
  <si>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</si>
  <si>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</si>
  <si>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</si>
  <si>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</si>
  <si>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</si>
  <si>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</si>
  <si>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</si>
  <si>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</si>
  <si>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</si>
  <si>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</si>
  <si>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</si>
  <si>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</si>
  <si>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</si>
  <si>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</si>
  <si>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</si>
  <si>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</si>
  <si>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</si>
  <si>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</si>
  <si>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</si>
  <si>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</si>
  <si>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</si>
  <si>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</si>
  <si>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</si>
  <si>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</si>
  <si>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</si>
  <si>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</si>
  <si>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</si>
  <si>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</si>
  <si>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</si>
  <si>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</si>
  <si>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</si>
  <si>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</si>
  <si>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</si>
  <si>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</si>
  <si>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</si>
  <si>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</si>
  <si>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</si>
  <si>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</si>
  <si>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</si>
  <si>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</si>
  <si>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</si>
  <si>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</si>
  <si>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</si>
  <si>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</si>
  <si>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</si>
  <si>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</si>
  <si>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</si>
  <si>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</si>
  <si>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</si>
  <si>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</si>
  <si>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</si>
  <si>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</si>
  <si>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</si>
  <si>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</si>
  <si>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</si>
  <si>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</si>
  <si>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</si>
  <si>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</si>
  <si>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</si>
  <si>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</si>
  <si>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</si>
  <si>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</si>
  <si>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</si>
  <si>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</si>
  <si>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</si>
  <si>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</si>
  <si>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</si>
  <si>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</si>
  <si>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</si>
  <si>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</si>
  <si>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</si>
  <si>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</si>
  <si>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</si>
  <si>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</si>
  <si>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</si>
  <si>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</si>
  <si>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</si>
  <si>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</si>
  <si>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</si>
  <si>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</si>
  <si>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</si>
  <si>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</si>
  <si>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</si>
  <si>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</si>
  <si>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</si>
  <si>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</si>
  <si>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</si>
  <si>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</si>
  <si>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</si>
  <si>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</si>
  <si>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</si>
  <si>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</si>
  <si>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</si>
  <si>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</si>
  <si>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</si>
  <si>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</si>
  <si>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</si>
  <si>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</si>
  <si>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</si>
  <si>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</si>
  <si>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</si>
  <si>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</si>
  <si>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</si>
  <si>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</si>
  <si>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</si>
  <si>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</si>
  <si>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</si>
  <si>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</si>
  <si>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</si>
  <si>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</si>
  <si>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</si>
  <si>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</si>
  <si>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</si>
  <si>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</si>
  <si>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</si>
  <si>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</si>
  <si>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</si>
  <si>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</si>
  <si>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</si>
  <si>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</si>
  <si>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</si>
  <si>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</si>
  <si>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</si>
  <si>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</si>
  <si>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</si>
  <si>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</si>
  <si>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</si>
  <si>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</si>
  <si>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</si>
  <si>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</si>
  <si>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</si>
  <si>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</si>
  <si>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</si>
  <si>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</si>
  <si>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</si>
  <si>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</si>
  <si>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</si>
  <si>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</si>
  <si>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</si>
  <si>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</si>
  <si>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</si>
  <si>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</si>
  <si>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</si>
  <si>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</si>
  <si>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</si>
  <si>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</si>
  <si>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</si>
  <si>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</si>
  <si>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</si>
  <si>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</si>
  <si>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</si>
  <si>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</si>
  <si>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</si>
  <si>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</si>
  <si>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</si>
  <si>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</si>
  <si>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</si>
  <si>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</si>
  <si>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</si>
  <si>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</si>
  <si>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</si>
  <si>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</si>
  <si>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</si>
  <si>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</si>
  <si>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</si>
  <si>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</si>
  <si>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</si>
  <si>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</si>
  <si>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</si>
  <si>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</si>
  <si>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</si>
  <si>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</si>
  <si>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</si>
  <si>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</si>
  <si>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</si>
  <si>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</si>
  <si>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</si>
  <si>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</si>
  <si>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</si>
  <si>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</si>
  <si>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</si>
  <si>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</si>
  <si>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</si>
  <si>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</si>
  <si>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</si>
  <si>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</si>
  <si>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</si>
  <si>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</si>
  <si>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</si>
  <si>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</si>
  <si>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</si>
  <si>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</si>
  <si>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</si>
  <si>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</si>
  <si>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</si>
  <si>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</si>
  <si>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</si>
  <si>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</si>
  <si>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</si>
  <si>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</si>
  <si>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</si>
  <si>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</si>
  <si>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</si>
  <si>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</si>
  <si>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</si>
  <si>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</si>
  <si>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</si>
  <si>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</si>
  <si>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</si>
  <si>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</si>
  <si>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</si>
  <si>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</si>
  <si>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</si>
  <si>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</si>
  <si>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</si>
  <si>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</si>
  <si>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</si>
  <si>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</si>
  <si>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</si>
  <si>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</si>
  <si>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</si>
  <si>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</si>
  <si>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</si>
  <si>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</si>
  <si>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</si>
  <si>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</si>
  <si>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</si>
  <si>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</si>
  <si>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</si>
  <si>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</si>
  <si>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</si>
  <si>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</si>
  <si>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</si>
  <si>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</si>
  <si>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</si>
  <si>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</si>
  <si>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</si>
  <si>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</si>
  <si>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</si>
  <si>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</si>
  <si>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</si>
  <si>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</si>
  <si>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</si>
  <si>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</si>
  <si>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</si>
  <si>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</si>
  <si>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</si>
  <si>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</si>
  <si>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</si>
  <si>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</si>
  <si>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</si>
  <si>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</si>
  <si>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</si>
  <si>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</si>
  <si>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</si>
  <si>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</si>
  <si>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</si>
  <si>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</si>
  <si>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</si>
  <si>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</si>
  <si>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</si>
  <si>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</si>
  <si>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</si>
  <si>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</si>
  <si>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</si>
  <si>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</si>
  <si>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</si>
  <si>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</si>
  <si>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</si>
  <si>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</si>
  <si>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</si>
  <si>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</si>
  <si>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</si>
  <si>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</si>
  <si>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</si>
  <si>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</si>
  <si>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</si>
  <si>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</si>
  <si>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</si>
  <si>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</si>
  <si>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</si>
  <si>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</si>
  <si>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</si>
  <si>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</si>
  <si>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</si>
  <si>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</si>
  <si>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</si>
  <si>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</si>
  <si>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</si>
  <si>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</si>
  <si>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</si>
  <si>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</si>
  <si>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</si>
  <si>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</si>
  <si>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</si>
  <si>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</si>
  <si>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</si>
  <si>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</si>
  <si>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</si>
  <si>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</si>
  <si>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</si>
  <si>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</si>
  <si>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</si>
  <si>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</si>
  <si>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</si>
  <si>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</si>
  <si>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</si>
  <si>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</si>
  <si>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</si>
  <si>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</si>
  <si>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</si>
  <si>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</si>
  <si>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</si>
  <si>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</si>
  <si>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</si>
  <si>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</si>
  <si>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</si>
  <si>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</si>
  <si>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</si>
  <si>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</si>
  <si>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</si>
  <si>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</si>
  <si>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</si>
  <si>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</si>
  <si>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</si>
  <si>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</si>
  <si>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</si>
  <si>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</si>
  <si>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</si>
  <si>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</si>
  <si>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</si>
  <si>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</si>
  <si>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</si>
  <si>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</si>
  <si>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</si>
  <si>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</si>
  <si>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</si>
  <si>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</si>
  <si>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</si>
  <si>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</si>
  <si>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</si>
  <si>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</si>
  <si>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</si>
  <si>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</si>
  <si>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</si>
  <si>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</si>
  <si>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</si>
  <si>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</si>
  <si>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</si>
  <si>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</si>
  <si>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</si>
  <si>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</si>
  <si>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</si>
  <si>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</si>
  <si>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</si>
  <si>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</si>
  <si>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</si>
  <si>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</si>
  <si>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</si>
  <si>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</si>
  <si>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</si>
  <si>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</si>
  <si>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</si>
  <si>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</si>
  <si>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</si>
  <si>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</si>
  <si>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</si>
  <si>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</si>
  <si>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</si>
  <si>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</si>
  <si>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</si>
  <si>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</si>
  <si>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</si>
  <si>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</si>
  <si>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</si>
  <si>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</si>
  <si>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</si>
  <si>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</si>
  <si>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</si>
  <si>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</si>
  <si>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</si>
  <si>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</si>
  <si>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</si>
  <si>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</si>
  <si>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</si>
  <si>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</si>
  <si>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</si>
  <si>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</si>
  <si>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</si>
  <si>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</si>
  <si>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</si>
  <si>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</si>
  <si>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</si>
  <si>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</si>
  <si>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</si>
  <si>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</si>
  <si>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</si>
  <si>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</si>
  <si>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</si>
  <si>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</si>
  <si>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</si>
  <si>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</si>
  <si>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</si>
  <si>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</si>
  <si>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</si>
  <si>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</si>
  <si>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</si>
  <si>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</si>
  <si>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</si>
  <si>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</si>
  <si>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</si>
  <si>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</si>
  <si>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</si>
  <si>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</si>
  <si>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</si>
  <si>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</si>
  <si>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</si>
  <si>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</si>
  <si>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</si>
  <si>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</si>
  <si>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</si>
  <si>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</si>
  <si>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</si>
  <si>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</si>
  <si>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</si>
  <si>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</si>
  <si>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</si>
  <si>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</si>
  <si>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</si>
  <si>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</si>
  <si>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</si>
  <si>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</si>
  <si>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</si>
  <si>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</si>
  <si>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</si>
  <si>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</si>
  <si>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</si>
  <si>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</si>
  <si>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</si>
  <si>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</si>
  <si>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</si>
  <si>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</si>
  <si>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</si>
  <si>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</si>
  <si>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</si>
  <si>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</si>
  <si>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</si>
  <si>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</si>
  <si>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</si>
  <si>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</si>
  <si>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</si>
  <si>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</si>
  <si>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</si>
  <si>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</si>
  <si>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</si>
  <si>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</si>
  <si>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</si>
  <si>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</si>
  <si>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</si>
  <si>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</si>
  <si>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</si>
  <si>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</si>
  <si>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</si>
  <si>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</si>
  <si>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</si>
  <si>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</si>
  <si>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</si>
  <si>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</si>
  <si>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</si>
  <si>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</si>
  <si>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</si>
  <si>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</si>
  <si>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</si>
  <si>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</si>
  <si>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</si>
  <si>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</si>
  <si>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</si>
  <si>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</si>
  <si>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</si>
  <si>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</si>
  <si>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</si>
  <si>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</si>
  <si>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</si>
  <si>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</si>
  <si>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</si>
  <si>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</si>
  <si>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</si>
  <si>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</si>
  <si>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</si>
  <si>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</si>
  <si>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</si>
  <si>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</si>
  <si>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</si>
  <si>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</si>
  <si>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</si>
  <si>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</si>
  <si>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</si>
  <si>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</si>
  <si>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</si>
  <si>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</si>
  <si>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</si>
  <si>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</si>
  <si>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</si>
  <si>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</si>
  <si>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</si>
  <si>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</si>
  <si>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</si>
  <si>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</si>
  <si>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</si>
  <si>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</si>
  <si>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</si>
  <si>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</si>
  <si>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</si>
  <si>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</si>
  <si>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</si>
  <si>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</si>
  <si>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</si>
  <si>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</si>
  <si>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</si>
  <si>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</si>
  <si>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</si>
  <si>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</si>
  <si>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</si>
  <si>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</si>
  <si>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</si>
  <si>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</si>
  <si>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</si>
  <si>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</si>
  <si>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</si>
  <si>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</si>
  <si>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</si>
  <si>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</si>
  <si>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</si>
  <si>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</si>
  <si>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</si>
  <si>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</si>
  <si>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</si>
  <si>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</si>
  <si>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</si>
  <si>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</si>
  <si>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</si>
  <si>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</si>
  <si>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</si>
  <si>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</si>
  <si>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</si>
  <si>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</si>
  <si>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</si>
  <si>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</si>
  <si>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</si>
  <si>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</si>
  <si>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</si>
  <si>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</si>
  <si>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</si>
  <si>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</si>
  <si>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</si>
  <si>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</si>
  <si>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</si>
  <si>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</si>
  <si>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</si>
  <si>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</si>
  <si>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</si>
  <si>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</si>
  <si>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</si>
  <si>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</si>
  <si>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</si>
  <si>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</si>
  <si>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</si>
  <si>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</si>
  <si>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</si>
  <si>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</si>
  <si>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</si>
  <si>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</si>
  <si>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</si>
  <si>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</si>
  <si>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</si>
  <si>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</si>
  <si>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</si>
  <si>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</si>
  <si>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</si>
  <si>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</si>
  <si>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</si>
  <si>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</si>
  <si>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</si>
  <si>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</si>
  <si>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</si>
  <si>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</si>
  <si>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</si>
  <si>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</si>
  <si>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</si>
  <si>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</si>
  <si>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</si>
  <si>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</si>
  <si>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</si>
  <si>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</si>
  <si>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</si>
  <si>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</si>
  <si>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</si>
  <si>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</si>
  <si>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</si>
  <si>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</si>
  <si>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</si>
  <si>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</si>
  <si>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</si>
  <si>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</si>
  <si>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</si>
  <si>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</si>
  <si>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</si>
  <si>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</si>
  <si>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</si>
  <si>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</si>
  <si>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</si>
  <si>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</si>
  <si>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</si>
  <si>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</si>
  <si>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</si>
  <si>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</si>
  <si>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</si>
  <si>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</si>
  <si>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</si>
  <si>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</si>
  <si>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</si>
  <si>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</si>
  <si>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</si>
  <si>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</si>
  <si>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</si>
  <si>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</si>
  <si>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</si>
  <si>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</si>
  <si>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</si>
  <si>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</si>
  <si>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</si>
  <si>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</si>
  <si>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</si>
  <si>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</si>
  <si>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</si>
  <si>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</si>
  <si>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</si>
  <si>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</si>
  <si>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</si>
  <si>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</si>
  <si>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</si>
  <si>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</si>
  <si>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</si>
  <si>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</si>
  <si>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</si>
  <si>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</si>
  <si>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</si>
  <si>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</si>
  <si>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</si>
  <si>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</si>
  <si>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</si>
  <si>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</si>
  <si>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</si>
  <si>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</si>
  <si>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</si>
  <si>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</si>
  <si>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</si>
  <si>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</si>
  <si>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</si>
  <si>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</si>
  <si>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</si>
  <si>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</si>
  <si>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</si>
  <si>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</si>
  <si>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</si>
  <si>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</si>
  <si>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</si>
  <si>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</si>
  <si>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</si>
  <si>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</si>
  <si>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</si>
  <si>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</si>
  <si>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</si>
  <si>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</si>
  <si>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</si>
  <si>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</si>
  <si>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</si>
  <si>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</si>
  <si>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</si>
  <si>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</si>
  <si>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</si>
  <si>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</si>
  <si>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</si>
  <si>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</si>
  <si>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</si>
  <si>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</si>
  <si>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</si>
  <si>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</si>
  <si>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</si>
  <si>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</si>
  <si>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</si>
  <si>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</si>
  <si>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</si>
  <si>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</si>
  <si>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</si>
  <si>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</si>
  <si>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</si>
  <si>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</si>
  <si>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</si>
  <si>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</si>
  <si>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</si>
  <si>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</si>
  <si>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</si>
  <si>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</si>
  <si>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</si>
  <si>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</si>
  <si>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</si>
  <si>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</si>
  <si>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</si>
  <si>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</si>
  <si>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</si>
  <si>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</si>
  <si>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</si>
  <si>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</si>
  <si>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</si>
  <si>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</si>
  <si>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</si>
  <si>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</si>
  <si>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</si>
  <si>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</si>
  <si>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</si>
  <si>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</si>
  <si>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</si>
  <si>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</si>
  <si>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</si>
  <si>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</si>
  <si>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</si>
  <si>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</si>
  <si>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</si>
  <si>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</si>
  <si>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</si>
  <si>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</si>
  <si>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</si>
  <si>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</si>
  <si>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</si>
  <si>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</si>
  <si>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</si>
  <si>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</si>
  <si>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</si>
  <si>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</si>
  <si>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</si>
  <si>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</si>
  <si>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</si>
  <si>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</si>
  <si>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</si>
  <si>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</si>
  <si>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</si>
  <si>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</si>
  <si>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</si>
  <si>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</si>
  <si>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</si>
  <si>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</si>
  <si>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</si>
  <si>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</si>
  <si>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</si>
  <si>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</si>
  <si>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</si>
  <si>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</si>
  <si>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</si>
  <si>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</si>
  <si>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</si>
  <si>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</si>
  <si>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</si>
  <si>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</si>
  <si>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</si>
  <si>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</si>
  <si>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</si>
  <si>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</si>
  <si>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</si>
  <si>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</si>
  <si>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</si>
  <si>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</si>
  <si>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</si>
  <si>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</si>
  <si>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</si>
  <si>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</si>
  <si>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</si>
  <si>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</si>
  <si>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</si>
  <si>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</si>
  <si>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</si>
  <si>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</si>
  <si>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</si>
  <si>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</si>
  <si>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</si>
  <si>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</si>
  <si>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</si>
  <si>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</si>
  <si>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</si>
  <si>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</si>
  <si>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</si>
  <si>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</si>
  <si>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</si>
  <si>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</si>
  <si>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</si>
  <si>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</si>
  <si>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</si>
  <si>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</si>
  <si>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</si>
  <si>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</si>
  <si>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</si>
  <si>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</si>
  <si>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</si>
  <si>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</si>
  <si>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</si>
  <si>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</si>
  <si>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</si>
  <si>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</si>
  <si>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</si>
  <si>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</si>
  <si>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</si>
  <si>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</si>
  <si>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</si>
  <si>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</si>
  <si>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</si>
  <si>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</si>
  <si>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</si>
  <si>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</si>
  <si>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</si>
  <si>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</si>
  <si>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</si>
  <si>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</si>
  <si>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</si>
  <si>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</si>
  <si>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</si>
  <si>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</si>
  <si>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</si>
  <si>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</si>
  <si>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</si>
  <si>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</si>
  <si>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</si>
  <si>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</si>
  <si>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</si>
  <si>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</si>
  <si>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</si>
  <si>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</si>
  <si>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</si>
  <si>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</si>
  <si>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</si>
  <si>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</si>
  <si>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</si>
  <si>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</si>
  <si>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</si>
  <si>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</si>
  <si>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</si>
  <si>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</si>
  <si>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</si>
  <si>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</si>
  <si>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</si>
  <si>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</si>
  <si>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</si>
  <si>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</si>
  <si>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</si>
  <si>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</si>
  <si>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</si>
  <si>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</si>
  <si>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</si>
  <si>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</si>
  <si>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</si>
  <si>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</si>
  <si>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</si>
  <si>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</si>
  <si>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</si>
  <si>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</si>
  <si>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</si>
  <si>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</si>
  <si>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</si>
  <si>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</si>
  <si>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</si>
  <si>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</si>
  <si>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</si>
  <si>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</si>
  <si>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</si>
  <si>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</si>
  <si>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</si>
  <si>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</si>
  <si>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</si>
  <si>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</si>
  <si>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</si>
  <si>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</si>
  <si>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</si>
  <si>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</si>
  <si>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</si>
  <si>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</si>
  <si>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</si>
  <si>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</si>
  <si>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</si>
  <si>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</si>
  <si>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</si>
  <si>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</si>
  <si>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</si>
  <si>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</si>
  <si>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</si>
  <si>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</si>
  <si>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</si>
  <si>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</si>
  <si>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</si>
  <si>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</si>
  <si>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</si>
  <si>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</si>
  <si>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</si>
  <si>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</si>
  <si>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</si>
  <si>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</si>
  <si>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</si>
  <si>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</si>
  <si>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</si>
  <si>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</si>
  <si>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</si>
  <si>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</si>
  <si>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</si>
  <si>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</si>
  <si>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</si>
  <si>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</si>
  <si>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</si>
  <si>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</si>
  <si>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</si>
  <si>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</si>
  <si>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</si>
  <si>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</si>
  <si>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</si>
  <si>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</si>
  <si>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</si>
  <si>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</si>
  <si>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</si>
  <si>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</si>
  <si>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</si>
  <si>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</si>
  <si>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</si>
  <si>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</si>
  <si>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</si>
  <si>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</si>
  <si>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</si>
  <si>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</si>
  <si>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</si>
  <si>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</si>
  <si>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</si>
  <si>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</si>
  <si>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</si>
  <si>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</si>
  <si>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</si>
  <si>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</si>
  <si>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</si>
  <si>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</si>
  <si>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</si>
  <si>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</si>
  <si>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</si>
  <si>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</si>
  <si>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</si>
  <si>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</si>
  <si>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</si>
  <si>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</si>
  <si>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</si>
  <si>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</si>
  <si>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</si>
  <si>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</si>
  <si>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</si>
  <si>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</si>
  <si>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</si>
  <si>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</si>
  <si>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</si>
  <si>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</si>
  <si>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</si>
  <si>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</si>
  <si>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</si>
  <si>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</si>
  <si>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</si>
  <si>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</si>
  <si>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</si>
  <si>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</si>
  <si>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</si>
  <si>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</si>
  <si>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</si>
  <si>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</si>
  <si>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</si>
  <si>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</si>
  <si>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</si>
  <si>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</si>
  <si>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</si>
  <si>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</si>
  <si>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</si>
  <si>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</si>
  <si>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</si>
  <si>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</si>
  <si>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</si>
  <si>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</si>
  <si>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</si>
  <si>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</si>
  <si>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</si>
  <si>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</si>
  <si>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</si>
  <si>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</si>
  <si>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</si>
  <si>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</si>
  <si>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</si>
  <si>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</si>
  <si>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</si>
  <si>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</si>
  <si>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</si>
  <si>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</si>
  <si>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</si>
  <si>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</si>
  <si>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</si>
  <si>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</si>
  <si>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</si>
  <si>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</si>
  <si>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</si>
  <si>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</si>
  <si>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</si>
  <si>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</si>
  <si>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</si>
  <si>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</si>
  <si>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</si>
  <si>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</si>
  <si>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</si>
  <si>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</si>
  <si>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</si>
  <si>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</si>
  <si>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</si>
  <si>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</si>
  <si>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</si>
  <si>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</si>
  <si>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</si>
  <si>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</si>
  <si>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</si>
  <si>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</si>
  <si>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</si>
  <si>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</si>
  <si>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</si>
  <si>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</si>
  <si>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</si>
  <si>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</si>
  <si>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</si>
  <si>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</si>
  <si>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</si>
  <si>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</si>
  <si>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</si>
  <si>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</si>
  <si>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</si>
  <si>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</si>
  <si>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</si>
  <si>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</si>
  <si>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</si>
  <si>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</si>
  <si>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</si>
  <si>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</si>
  <si>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</si>
  <si>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</si>
  <si>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</si>
  <si>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</si>
  <si>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</si>
  <si>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</si>
  <si>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</si>
  <si>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</si>
  <si>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</si>
  <si>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</si>
  <si>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</si>
  <si>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</si>
  <si>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</si>
  <si>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</si>
  <si>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</si>
  <si>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</si>
  <si>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</si>
  <si>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</si>
  <si>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</si>
  <si>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</si>
  <si>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</si>
  <si>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</si>
  <si>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</si>
  <si>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</si>
  <si>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</si>
  <si>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</si>
  <si>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</si>
  <si>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</si>
  <si>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</si>
  <si>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</si>
  <si>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</si>
  <si>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</si>
  <si>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</si>
  <si>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</si>
  <si>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</si>
  <si>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</si>
  <si>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</si>
  <si>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</si>
  <si>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</si>
  <si>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</si>
  <si>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</si>
  <si>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</si>
  <si>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</si>
  <si>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</si>
  <si>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</si>
  <si>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</si>
  <si>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</si>
  <si>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</si>
  <si>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</si>
  <si>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</si>
  <si>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</si>
  <si>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</si>
  <si>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</si>
  <si>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</si>
  <si>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</si>
  <si>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</si>
  <si>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</si>
  <si>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</si>
  <si>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</si>
  <si>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</si>
  <si>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</si>
  <si>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</si>
  <si>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</si>
  <si>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</si>
  <si>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</si>
  <si>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</si>
  <si>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</si>
  <si>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</si>
  <si>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</si>
  <si>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</si>
  <si>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</si>
  <si>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</si>
  <si>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</si>
  <si>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</si>
  <si>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</si>
  <si>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</si>
  <si>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</si>
  <si>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</si>
  <si>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</si>
  <si>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</si>
  <si>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</si>
  <si>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</si>
  <si>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</si>
  <si>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</si>
  <si>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</si>
  <si>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</si>
  <si>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</si>
  <si>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</si>
  <si>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</si>
  <si>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</si>
  <si>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</si>
  <si>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</si>
  <si>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</si>
  <si>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</si>
  <si>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</si>
  <si>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</si>
  <si>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</si>
  <si>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</si>
  <si>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</si>
  <si>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</si>
  <si>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</si>
  <si>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</si>
  <si>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</si>
  <si>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</si>
  <si>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</si>
  <si>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</si>
  <si>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</si>
  <si>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</si>
  <si>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</si>
  <si>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</si>
  <si>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</si>
  <si>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</si>
  <si>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</si>
  <si>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</si>
  <si>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</si>
  <si>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</si>
  <si>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</si>
  <si>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</si>
  <si>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</si>
  <si>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</si>
  <si>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</si>
  <si>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</si>
  <si>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</si>
  <si>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</si>
  <si>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</si>
  <si>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</si>
  <si>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</si>
  <si>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</si>
  <si>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</si>
  <si>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</si>
  <si>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</si>
  <si>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</si>
  <si>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</si>
  <si>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</si>
  <si>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</si>
  <si>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</si>
  <si>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</si>
  <si>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</si>
  <si>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</si>
  <si>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</si>
  <si>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</si>
  <si>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</si>
  <si>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</si>
  <si>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</si>
  <si>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</si>
  <si>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</si>
  <si>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</si>
  <si>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</si>
  <si>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</si>
  <si>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</si>
  <si>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</si>
  <si>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</si>
  <si>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</si>
  <si>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</si>
  <si>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</si>
  <si>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</si>
  <si>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</si>
  <si>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</si>
  <si>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</si>
  <si>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</si>
  <si>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</si>
  <si>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</si>
  <si>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</si>
  <si>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</si>
  <si>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</si>
  <si>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</si>
  <si>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</si>
  <si>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</si>
  <si>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</si>
  <si>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</si>
  <si>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</si>
  <si>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</si>
  <si>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</si>
  <si>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</si>
  <si>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</si>
  <si>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</si>
  <si>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</si>
  <si>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</si>
  <si>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</si>
  <si>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</si>
  <si>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</si>
  <si>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</si>
  <si>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</si>
  <si>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</si>
  <si>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</si>
  <si>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</si>
  <si>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</si>
  <si>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</si>
  <si>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</si>
  <si>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</si>
  <si>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</si>
  <si>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</si>
  <si>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</si>
  <si>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</si>
  <si>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</si>
  <si>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</si>
  <si>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</si>
  <si>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</si>
  <si>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</si>
  <si>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</si>
  <si>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</si>
  <si>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</si>
  <si>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</si>
  <si>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</si>
  <si>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</si>
  <si>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</si>
  <si>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</si>
  <si>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</si>
  <si>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</si>
  <si>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</si>
  <si>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</si>
  <si>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</si>
  <si>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</si>
  <si>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</si>
  <si>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</si>
  <si>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</si>
  <si>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</si>
  <si>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</si>
  <si>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</si>
  <si>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</si>
  <si>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</si>
  <si>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</si>
  <si>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</si>
  <si>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</si>
  <si>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</si>
  <si>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</si>
  <si>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</si>
  <si>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</si>
  <si>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</si>
  <si>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</si>
  <si>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</si>
  <si>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</si>
  <si>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</si>
  <si>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</si>
  <si>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</si>
  <si>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</si>
  <si>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</si>
  <si>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</si>
  <si>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</si>
  <si>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</si>
  <si>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</si>
  <si>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</si>
  <si>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</si>
  <si>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</si>
  <si>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</si>
  <si>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</si>
  <si>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</si>
  <si>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</si>
  <si>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</si>
  <si>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</si>
  <si>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</si>
  <si>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</si>
  <si>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</si>
  <si>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</si>
  <si>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</si>
  <si>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</si>
  <si>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</si>
  <si>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</si>
  <si>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</si>
  <si>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</si>
  <si>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</si>
  <si>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</si>
  <si>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</si>
  <si>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</si>
  <si>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</si>
  <si>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</si>
  <si>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</si>
  <si>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</si>
  <si>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</si>
  <si>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</si>
  <si>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</si>
  <si>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</si>
  <si>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</si>
  <si>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</si>
  <si>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</si>
  <si>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</si>
  <si>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</si>
  <si>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</si>
  <si>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</si>
  <si>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</si>
  <si>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</si>
  <si>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</si>
  <si>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</si>
  <si>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</si>
  <si>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</si>
  <si>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</si>
  <si>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</si>
  <si>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</si>
  <si>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</si>
  <si>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</si>
  <si>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</si>
  <si>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</si>
  <si>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</si>
  <si>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</si>
  <si>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</si>
  <si>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</si>
  <si>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</si>
  <si>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</si>
  <si>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</si>
  <si>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</si>
  <si>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</si>
  <si>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</si>
  <si>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</si>
  <si>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</si>
  <si>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</si>
  <si>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</si>
  <si>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</si>
  <si>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</si>
  <si>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</si>
  <si>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</si>
  <si>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</si>
  <si>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</si>
  <si>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</si>
  <si>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</si>
  <si>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</si>
  <si>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</si>
  <si>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</si>
  <si>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</si>
  <si>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</si>
  <si>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</si>
  <si>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</si>
  <si>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</si>
  <si>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</si>
  <si>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</si>
  <si>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</si>
  <si>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</si>
  <si>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</si>
  <si>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</si>
  <si>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</si>
  <si>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</si>
  <si>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</si>
  <si>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</si>
  <si>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</si>
  <si>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</si>
  <si>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</si>
  <si>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</si>
  <si>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</si>
  <si>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</si>
  <si>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</si>
  <si>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</si>
  <si>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</si>
  <si>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</si>
  <si>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</si>
  <si>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</si>
  <si>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</si>
  <si>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</si>
  <si>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</si>
  <si>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</si>
  <si>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</si>
  <si>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</si>
  <si>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</si>
  <si>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</si>
  <si>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</si>
  <si>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</si>
  <si>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</si>
  <si>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</si>
  <si>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</si>
  <si>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</si>
  <si>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</si>
  <si>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</si>
  <si>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</si>
  <si>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</si>
  <si>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</si>
  <si>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</si>
  <si>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</si>
  <si>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</si>
  <si>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</si>
  <si>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</si>
  <si>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</si>
  <si>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</si>
  <si>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</si>
  <si>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</si>
  <si>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</si>
  <si>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</si>
  <si>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</si>
  <si>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</si>
  <si>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</si>
  <si>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</si>
  <si>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</si>
  <si>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</si>
  <si>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</si>
  <si>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</si>
  <si>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</si>
  <si>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</si>
  <si>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</si>
  <si>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</si>
  <si>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</si>
  <si>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</si>
  <si>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</si>
  <si>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</si>
  <si>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</si>
  <si>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</si>
  <si>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</si>
  <si>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</si>
  <si>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</si>
  <si>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</si>
  <si>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</si>
  <si>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</si>
  <si>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</si>
  <si>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</si>
  <si>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</si>
  <si>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</si>
  <si>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</si>
  <si>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</si>
  <si>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</si>
  <si>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</si>
  <si>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</si>
  <si>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</si>
  <si>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</si>
  <si>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</si>
  <si>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</si>
  <si>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</si>
  <si>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</si>
  <si>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</si>
  <si>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</si>
  <si>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</si>
  <si>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</si>
  <si>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</si>
  <si>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</si>
  <si>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</si>
  <si>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</si>
  <si>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</si>
  <si>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</si>
  <si>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</si>
  <si>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</si>
  <si>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</si>
  <si>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</si>
  <si>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</si>
  <si>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</si>
  <si>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</si>
  <si>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</si>
  <si>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</si>
  <si>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</si>
  <si>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</si>
  <si>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</si>
  <si>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</si>
  <si>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</si>
  <si>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</si>
  <si>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</si>
  <si>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</si>
  <si>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</si>
  <si>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</si>
  <si>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</si>
  <si>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</si>
  <si>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</si>
  <si>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</si>
  <si>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</si>
  <si>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</si>
  <si>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</si>
  <si>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</si>
  <si>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</si>
  <si>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</si>
  <si>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</si>
  <si>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</si>
  <si>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</si>
  <si>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</si>
  <si>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</si>
  <si>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</si>
  <si>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</si>
  <si>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</si>
  <si>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</si>
  <si>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</si>
  <si>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</si>
  <si>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</si>
  <si>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</si>
  <si>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</si>
  <si>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</si>
  <si>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</si>
  <si>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</si>
  <si>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</si>
  <si>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</si>
  <si>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</si>
  <si>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</si>
  <si>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</si>
  <si>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</si>
  <si>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</si>
  <si>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</si>
  <si>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</si>
  <si>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</si>
  <si>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</si>
  <si>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</si>
  <si>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</si>
  <si>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</si>
  <si>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</si>
  <si>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</si>
  <si>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</si>
  <si>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</si>
  <si>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</si>
  <si>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</si>
  <si>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</si>
  <si>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</si>
  <si>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</si>
  <si>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</si>
  <si>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</si>
  <si>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</si>
  <si>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</si>
  <si>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</si>
  <si>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</si>
  <si>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</si>
  <si>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</si>
  <si>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</si>
  <si>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</si>
  <si>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</si>
  <si>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</si>
  <si>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</si>
  <si>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</si>
  <si>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</si>
  <si>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</si>
  <si>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</si>
  <si>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</si>
  <si>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</si>
  <si>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</si>
  <si>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</si>
  <si>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</si>
  <si>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</si>
  <si>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</si>
  <si>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</si>
  <si>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</si>
  <si>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</si>
  <si>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</si>
  <si>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</si>
  <si>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</si>
  <si>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</si>
  <si>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</si>
  <si>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</si>
  <si>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</si>
  <si>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</si>
  <si>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</si>
  <si>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</si>
  <si>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</si>
  <si>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</si>
  <si>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</si>
  <si>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</si>
  <si>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</si>
  <si>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</si>
  <si>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</si>
  <si>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</si>
  <si>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</si>
  <si>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</si>
  <si>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</si>
  <si>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</si>
  <si>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</si>
  <si>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</si>
  <si>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</si>
  <si>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</si>
  <si>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</si>
  <si>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</si>
  <si>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</si>
  <si>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</si>
  <si>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</si>
  <si>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</si>
  <si>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</si>
  <si>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</si>
  <si>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</si>
  <si>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</si>
  <si>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</si>
  <si>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</si>
  <si>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</si>
  <si>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</si>
  <si>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</si>
  <si>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</si>
  <si>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</si>
  <si>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</si>
  <si>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</si>
  <si>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</si>
  <si>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</si>
  <si>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</si>
  <si>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</si>
  <si>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</si>
  <si>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</si>
  <si>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</si>
  <si>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</si>
  <si>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</si>
  <si>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</si>
  <si>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</si>
  <si>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</si>
  <si>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</si>
  <si>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</si>
  <si>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</si>
  <si>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</si>
  <si>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</si>
  <si>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</si>
  <si>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</si>
  <si>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</si>
  <si>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</si>
  <si>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</si>
  <si>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</si>
  <si>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</si>
  <si>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</si>
  <si>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</si>
  <si>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</si>
  <si>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</si>
  <si>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</si>
  <si>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</si>
  <si>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</si>
  <si>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</si>
  <si>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</si>
  <si>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</si>
  <si>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</si>
  <si>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</si>
  <si>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</si>
  <si>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</si>
  <si>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</si>
  <si>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</si>
  <si>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</si>
  <si>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</si>
  <si>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</si>
  <si>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</si>
  <si>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</si>
  <si>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</si>
  <si>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</si>
  <si>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</si>
  <si>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</si>
  <si>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</si>
  <si>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</si>
  <si>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</si>
  <si>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</si>
  <si>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</si>
  <si>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</si>
  <si>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</si>
  <si>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</si>
  <si>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</si>
  <si>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</si>
  <si>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</si>
  <si>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</si>
  <si>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</si>
  <si>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</si>
  <si>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</si>
  <si>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</si>
  <si>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</si>
  <si>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</si>
  <si>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</si>
  <si>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</si>
  <si>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</si>
  <si>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</si>
  <si>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</si>
  <si>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</si>
  <si>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</si>
  <si>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</si>
  <si>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</si>
  <si>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</si>
  <si>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</si>
  <si>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</si>
  <si>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</si>
  <si>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</si>
  <si>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</si>
  <si>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</si>
  <si>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</si>
  <si>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</si>
  <si>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</si>
  <si>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</si>
  <si>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</si>
  <si>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</si>
  <si>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</si>
  <si>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</si>
  <si>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</si>
  <si>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</si>
  <si>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</si>
  <si>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</si>
  <si>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</si>
  <si>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</si>
  <si>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</si>
  <si>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</si>
  <si>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</si>
  <si>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</si>
  <si>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</si>
  <si>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</si>
  <si>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</si>
  <si>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</si>
  <si>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</si>
  <si>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</si>
  <si>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</si>
  <si>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</si>
  <si>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</si>
  <si>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</si>
  <si>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</si>
  <si>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</si>
  <si>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</si>
  <si>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</si>
  <si>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</si>
  <si>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</si>
  <si>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</si>
  <si>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</si>
  <si>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</si>
  <si>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</si>
  <si>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</si>
  <si>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</si>
  <si>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</si>
  <si>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</si>
  <si>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</si>
  <si>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</si>
  <si>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</si>
  <si>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</si>
  <si>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</si>
  <si>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</si>
  <si>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</si>
  <si>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</si>
  <si>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</si>
  <si>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</si>
  <si>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</si>
  <si>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</si>
  <si>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</si>
  <si>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</si>
  <si>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</si>
  <si>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</si>
  <si>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</si>
  <si>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</si>
  <si>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</si>
  <si>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</si>
  <si>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</si>
  <si>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</si>
  <si>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</si>
  <si>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</si>
  <si>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</si>
  <si>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</si>
  <si>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</si>
  <si>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</si>
  <si>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</si>
  <si>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</si>
  <si>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</si>
  <si>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</si>
  <si>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</si>
  <si>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</si>
  <si>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</si>
  <si>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</si>
  <si>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</si>
  <si>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</si>
  <si>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</si>
  <si>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</si>
  <si>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</si>
  <si>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</si>
  <si>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</si>
  <si>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</si>
  <si>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</si>
  <si>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</si>
  <si>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</si>
  <si>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</si>
  <si>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</si>
  <si>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</si>
  <si>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</si>
  <si>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</si>
  <si>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</si>
  <si>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</si>
  <si>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</si>
  <si>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</si>
  <si>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</si>
  <si>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</si>
  <si>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</si>
  <si>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</si>
  <si>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</si>
  <si>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</si>
  <si>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</si>
  <si>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</si>
  <si>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</si>
  <si>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</si>
  <si>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</si>
  <si>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</si>
  <si>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</si>
  <si>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</si>
  <si>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</si>
  <si>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</si>
  <si>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</si>
  <si>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</si>
  <si>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</si>
  <si>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</si>
  <si>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</si>
  <si>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</si>
  <si>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</si>
  <si>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</si>
  <si>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</si>
  <si>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</si>
  <si>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</si>
  <si>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</si>
  <si>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</si>
  <si>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</si>
  <si>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</si>
  <si>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</si>
  <si>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</si>
  <si>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</si>
  <si>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</si>
  <si>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</si>
  <si>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</si>
  <si>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</si>
  <si>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</si>
  <si>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</si>
  <si>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</si>
  <si>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</si>
  <si>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</si>
  <si>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</si>
  <si>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</si>
  <si>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</si>
  <si>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</si>
  <si>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</si>
  <si>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</si>
  <si>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</si>
  <si>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</si>
  <si>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</si>
  <si>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</si>
  <si>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</si>
  <si>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</si>
  <si>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</si>
  <si>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</si>
  <si>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</si>
  <si>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</si>
  <si>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</si>
  <si>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</si>
  <si>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</si>
  <si>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</si>
  <si>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</si>
  <si>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</si>
  <si>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</si>
  <si>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</si>
  <si>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</si>
  <si>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</si>
  <si>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</si>
  <si>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</si>
  <si>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</si>
  <si>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</si>
  <si>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</si>
  <si>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</si>
  <si>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</si>
  <si>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</si>
  <si>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</si>
  <si>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</si>
  <si>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</si>
  <si>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</si>
  <si>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</si>
  <si>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</si>
  <si>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</si>
  <si>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</si>
  <si>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</si>
  <si>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</si>
  <si>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</si>
  <si>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</si>
  <si>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</si>
  <si>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</si>
  <si>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</si>
  <si>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</si>
  <si>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</si>
  <si>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</si>
  <si>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</si>
  <si>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</si>
  <si>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</si>
  <si>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</si>
  <si>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</si>
  <si>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</si>
  <si>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</si>
  <si>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</si>
  <si>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</si>
  <si>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</si>
  <si>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</si>
  <si>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</si>
  <si>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</si>
  <si>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</si>
  <si>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</si>
  <si>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</si>
  <si>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</si>
  <si>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</si>
  <si>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</si>
  <si>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</si>
  <si>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</si>
  <si>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</si>
  <si>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</si>
  <si>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</si>
  <si>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</si>
  <si>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</si>
  <si>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</si>
  <si>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</si>
  <si>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</si>
  <si>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</si>
  <si>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</si>
  <si>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</si>
  <si>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</si>
  <si>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</si>
  <si>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</si>
  <si>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</si>
  <si>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</si>
  <si>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</si>
  <si>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</si>
  <si>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</si>
  <si>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</si>
  <si>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</si>
  <si>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</si>
  <si>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</si>
  <si>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</si>
  <si>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</si>
  <si>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</si>
  <si>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</si>
  <si>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</si>
  <si>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</si>
  <si>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</si>
  <si>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</si>
  <si>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</si>
  <si>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</si>
  <si>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</si>
  <si>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</si>
  <si>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</si>
  <si>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</si>
  <si>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</si>
  <si>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</si>
  <si>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</si>
  <si>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</si>
  <si>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</si>
  <si>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</si>
  <si>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</si>
  <si>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</si>
  <si>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</si>
  <si>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</si>
  <si>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</si>
  <si>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</si>
  <si>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</si>
  <si>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</si>
  <si>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</si>
  <si>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</si>
  <si>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</si>
  <si>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</si>
  <si>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</si>
  <si>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</si>
  <si>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</si>
  <si>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</si>
  <si>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</si>
  <si>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</si>
  <si>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</si>
  <si>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</si>
  <si>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</si>
  <si>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</si>
  <si>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</si>
  <si>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</si>
  <si>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</si>
  <si>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</si>
  <si>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</si>
  <si>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</si>
  <si>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</si>
  <si>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</si>
  <si>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</si>
  <si>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</si>
  <si>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</si>
  <si>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</si>
  <si>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</si>
  <si>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</si>
  <si>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</si>
  <si>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</si>
  <si>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</si>
  <si>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</si>
  <si>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</si>
  <si>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</si>
  <si>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</si>
  <si>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</si>
  <si>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</si>
  <si>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</si>
  <si>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</si>
  <si>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</si>
  <si>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</si>
  <si>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</si>
  <si>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</si>
  <si>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</si>
  <si>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</si>
  <si>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</si>
  <si>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</si>
  <si>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</si>
  <si>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</si>
  <si>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</si>
  <si>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</si>
  <si>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</si>
  <si>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</si>
  <si>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</si>
  <si>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</si>
  <si>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</si>
  <si>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</si>
  <si>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</si>
  <si>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</si>
  <si>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</si>
  <si>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</si>
  <si>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</si>
  <si>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</si>
  <si>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</si>
  <si>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</si>
  <si>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</si>
  <si>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</si>
  <si>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</si>
  <si>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</si>
  <si>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</si>
  <si>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</si>
  <si>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</si>
  <si>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</si>
  <si>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</si>
  <si>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</si>
  <si>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</si>
  <si>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</si>
  <si>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</si>
  <si>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</si>
  <si>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</si>
  <si>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</si>
  <si>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</si>
  <si>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</si>
  <si>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</si>
  <si>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</si>
  <si>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</si>
  <si>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</si>
  <si>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</si>
  <si>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</si>
  <si>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</si>
  <si>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</si>
  <si>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</si>
  <si>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</si>
  <si>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</si>
  <si>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</si>
  <si>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</si>
  <si>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</si>
  <si>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</si>
  <si>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</si>
  <si>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</si>
  <si>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</si>
  <si>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</si>
  <si>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</si>
  <si>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</si>
  <si>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</si>
  <si>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</si>
  <si>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</si>
  <si>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</si>
  <si>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</si>
  <si>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</si>
  <si>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</si>
  <si>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</si>
  <si>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</si>
  <si>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</si>
  <si>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</si>
  <si>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</si>
  <si>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</si>
  <si>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</si>
  <si>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</si>
  <si>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</si>
  <si>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</si>
  <si>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</si>
  <si>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</si>
  <si>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</si>
  <si>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</si>
  <si>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</si>
  <si>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</si>
  <si>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</si>
  <si>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</si>
  <si>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</si>
  <si>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</si>
  <si>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</si>
  <si>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</si>
  <si>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</si>
  <si>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</si>
  <si>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</si>
  <si>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</si>
  <si>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</si>
  <si>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</si>
  <si>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</si>
  <si>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</si>
  <si>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</si>
  <si>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</si>
  <si>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</si>
  <si>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</si>
  <si>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</si>
  <si>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</si>
  <si>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</si>
  <si>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</si>
  <si>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</si>
  <si>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</si>
  <si>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</si>
  <si>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</si>
  <si>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</si>
  <si>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</si>
  <si>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</si>
  <si>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</si>
  <si>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</si>
  <si>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</si>
  <si>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</si>
  <si>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</si>
  <si>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</si>
  <si>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</si>
  <si>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</si>
  <si>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</si>
  <si>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</si>
  <si>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</si>
  <si>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</si>
  <si>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</si>
  <si>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</si>
  <si>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</si>
  <si>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</si>
  <si>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</si>
  <si>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</si>
  <si>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</si>
  <si>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</si>
  <si>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</si>
  <si>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</si>
  <si>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</si>
  <si>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</si>
  <si>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</si>
  <si>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</si>
  <si>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</si>
  <si>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</si>
  <si>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</si>
  <si>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</si>
  <si>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</si>
  <si>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</si>
  <si>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</si>
  <si>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</si>
  <si>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</si>
  <si>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</si>
  <si>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</si>
  <si>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</si>
  <si>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</si>
  <si>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</si>
  <si>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</si>
  <si>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</si>
  <si>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</si>
  <si>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</si>
  <si>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</si>
  <si>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</si>
  <si>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</si>
  <si>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</si>
  <si>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</si>
  <si>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</si>
  <si>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</si>
  <si>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</si>
  <si>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</si>
  <si>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</si>
  <si>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</si>
  <si>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</si>
  <si>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</si>
  <si>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</si>
  <si>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</si>
  <si>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</si>
  <si>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</si>
  <si>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</si>
  <si>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</si>
  <si>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</si>
  <si>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</si>
  <si>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</si>
  <si>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</si>
  <si>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</si>
  <si>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</si>
  <si>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</si>
  <si>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</si>
  <si>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</si>
  <si>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</si>
  <si>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</si>
  <si>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</si>
  <si>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</si>
  <si>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</si>
  <si>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</si>
  <si>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</si>
  <si>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</si>
  <si>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</si>
  <si>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</si>
  <si>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</si>
  <si>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</si>
  <si>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</si>
  <si>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</si>
  <si>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</si>
  <si>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</si>
  <si>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</si>
  <si>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</si>
  <si>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</si>
  <si>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</si>
  <si>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</si>
  <si>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</si>
  <si>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</si>
  <si>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</si>
  <si>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</si>
  <si>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</si>
  <si>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</si>
  <si>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</si>
  <si>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</si>
  <si>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</si>
  <si>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</si>
  <si>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</si>
  <si>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</si>
  <si>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</si>
  <si>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</si>
  <si>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</si>
  <si>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</si>
  <si>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</si>
  <si>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</si>
  <si>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</si>
  <si>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</si>
  <si>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</si>
  <si>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</si>
  <si>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</si>
  <si>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</si>
  <si>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</si>
  <si>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</si>
  <si>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</si>
  <si>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</si>
  <si>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</si>
  <si>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</si>
  <si>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</si>
  <si>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</si>
  <si>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</si>
  <si>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</si>
  <si>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</si>
  <si>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</si>
  <si>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</si>
  <si>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</si>
  <si>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</si>
  <si>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</si>
  <si>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</si>
  <si>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</si>
  <si>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</si>
  <si>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</si>
  <si>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</si>
  <si>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</si>
  <si>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</si>
  <si>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</si>
  <si>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</si>
  <si>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</si>
  <si>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</si>
  <si>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</si>
  <si>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</si>
  <si>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</si>
  <si>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</si>
  <si>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</si>
  <si>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</si>
  <si>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</si>
  <si>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</si>
  <si>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</si>
  <si>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</si>
  <si>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</si>
  <si>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</si>
  <si>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</si>
  <si>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</si>
  <si>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</si>
  <si>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</si>
  <si>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</si>
  <si>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</si>
  <si>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</si>
  <si>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</si>
  <si>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</si>
  <si>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</si>
  <si>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</si>
  <si>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</si>
  <si>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</si>
  <si>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</si>
  <si>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</si>
  <si>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</si>
  <si>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</si>
  <si>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</si>
  <si>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</si>
  <si>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</si>
  <si>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</si>
  <si>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</si>
  <si>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</si>
  <si>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</si>
  <si>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</si>
  <si>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</si>
  <si>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</si>
  <si>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</si>
  <si>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</si>
  <si>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</si>
  <si>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</si>
  <si>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</si>
  <si>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</si>
  <si>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</si>
  <si>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</si>
  <si>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</si>
  <si>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</si>
  <si>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</si>
  <si>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</si>
  <si>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</si>
  <si>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</si>
  <si>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</si>
  <si>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</si>
  <si>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</si>
  <si>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</si>
  <si>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</si>
  <si>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</si>
  <si>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</si>
  <si>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</si>
  <si>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</si>
  <si>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</si>
  <si>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</si>
  <si>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</si>
  <si>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</si>
  <si>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</si>
  <si>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</si>
  <si>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</si>
  <si>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</si>
  <si>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</si>
  <si>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</si>
  <si>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</si>
  <si>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</si>
  <si>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</si>
  <si>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</si>
  <si>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</si>
  <si>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</si>
  <si>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</si>
  <si>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</si>
  <si>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</si>
  <si>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</si>
  <si>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</si>
  <si>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</si>
  <si>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</si>
  <si>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</si>
  <si>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</si>
  <si>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</si>
  <si>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</si>
  <si>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</si>
  <si>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</si>
  <si>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</si>
  <si>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</si>
  <si>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</si>
  <si>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</si>
  <si>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</si>
  <si>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</si>
  <si>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</si>
  <si>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</si>
  <si>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</si>
  <si>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</si>
  <si>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</si>
  <si>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</si>
  <si>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</si>
  <si>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</si>
  <si>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</si>
  <si>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</si>
  <si>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</si>
  <si>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</si>
  <si>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</si>
  <si>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</si>
  <si>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</si>
  <si>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</si>
  <si>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</si>
  <si>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</si>
  <si>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</si>
  <si>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</si>
  <si>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</si>
  <si>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</si>
  <si>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</si>
  <si>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</si>
  <si>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</si>
  <si>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</si>
  <si>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</si>
  <si>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</si>
  <si>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</si>
  <si>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</si>
  <si>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</si>
  <si>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</si>
  <si>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</si>
  <si>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</si>
  <si>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</si>
  <si>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</si>
  <si>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</si>
  <si>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</si>
  <si>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</si>
  <si>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</si>
  <si>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</si>
  <si>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</si>
  <si>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</si>
  <si>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</si>
  <si>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</si>
  <si>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</si>
  <si>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</si>
  <si>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</si>
  <si>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</si>
  <si>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</si>
  <si>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</si>
  <si>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</si>
  <si>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</si>
  <si>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</si>
  <si>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</si>
  <si>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</si>
  <si>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</si>
  <si>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</si>
  <si>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</si>
  <si>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</si>
  <si>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</si>
  <si>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</si>
  <si>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</si>
  <si>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</si>
  <si>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</si>
  <si>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</si>
  <si>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</si>
  <si>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</si>
  <si>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</si>
  <si>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</si>
  <si>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</si>
  <si>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</si>
  <si>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</si>
  <si>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</si>
  <si>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</si>
  <si>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</si>
  <si>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</si>
  <si>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</si>
  <si>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</si>
  <si>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</si>
  <si>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</si>
  <si>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</si>
  <si>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</si>
  <si>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</si>
  <si>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</si>
  <si>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</si>
  <si>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</si>
  <si>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</si>
  <si>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</si>
  <si>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</si>
  <si>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</si>
  <si>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</si>
  <si>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</si>
  <si>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</si>
  <si>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</si>
  <si>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</si>
  <si>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</si>
  <si>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</si>
  <si>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</si>
  <si>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</si>
  <si>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</si>
  <si>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</si>
  <si>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</si>
  <si>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</si>
  <si>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</si>
  <si>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</si>
  <si>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</si>
  <si>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</si>
  <si>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</si>
  <si>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</si>
  <si>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</si>
  <si>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</si>
  <si>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</si>
  <si>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</si>
  <si>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</si>
  <si>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</si>
  <si>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</si>
  <si>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</si>
  <si>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</si>
  <si>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</si>
  <si>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</si>
  <si>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</si>
  <si>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</si>
  <si>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</si>
  <si>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</si>
  <si>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</si>
  <si>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</si>
  <si>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</si>
  <si>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</si>
  <si>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</si>
  <si>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</si>
  <si>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</si>
  <si>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</si>
  <si>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</si>
  <si>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</si>
  <si>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</si>
  <si>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</si>
  <si>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</si>
  <si>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</si>
  <si>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</si>
  <si>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</si>
  <si>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</si>
  <si>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</si>
  <si>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</si>
  <si>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</si>
  <si>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</si>
  <si>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</si>
  <si>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</si>
  <si>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</si>
  <si>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</si>
  <si>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</si>
  <si>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</si>
  <si>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</si>
  <si>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</si>
  <si>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</si>
  <si>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</si>
  <si>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</si>
  <si>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</si>
  <si>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</si>
  <si>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</si>
  <si>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</si>
  <si>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</si>
  <si>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</si>
  <si>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</si>
  <si>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</si>
  <si>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</si>
  <si>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</si>
  <si>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</si>
  <si>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</si>
  <si>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</si>
  <si>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</si>
  <si>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</si>
  <si>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</si>
  <si>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</si>
  <si>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</si>
  <si>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</si>
  <si>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</si>
  <si>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</si>
  <si>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</si>
  <si>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</si>
  <si>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</si>
  <si>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</si>
  <si>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</si>
  <si>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</si>
  <si>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</si>
  <si>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</si>
  <si>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</si>
  <si>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</si>
  <si>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</si>
  <si>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</si>
  <si>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</si>
  <si>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</si>
  <si>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</si>
  <si>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</si>
  <si>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</si>
  <si>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</si>
  <si>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</si>
  <si>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</si>
  <si>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</si>
  <si>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</si>
  <si>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</si>
  <si>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</si>
  <si>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</si>
  <si>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</si>
  <si>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</si>
  <si>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</si>
  <si>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</si>
  <si>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</si>
  <si>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</si>
  <si>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</si>
  <si>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</si>
  <si>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</si>
  <si>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</si>
  <si>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</si>
  <si>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</si>
  <si>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</si>
  <si>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</si>
  <si>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</si>
  <si>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</si>
  <si>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</si>
  <si>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</si>
  <si>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</si>
  <si>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</si>
  <si>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</si>
  <si>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</si>
  <si>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</si>
  <si>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</si>
  <si>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</si>
  <si>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</si>
  <si>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</si>
  <si>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</si>
  <si>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</si>
  <si>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</si>
  <si>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</si>
  <si>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</si>
  <si>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</si>
  <si>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</si>
  <si>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</si>
  <si>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</si>
  <si>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</si>
  <si>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</si>
  <si>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</si>
  <si>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</si>
  <si>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</si>
  <si>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</si>
  <si>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</si>
  <si>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</si>
  <si>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</si>
  <si>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</si>
  <si>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</si>
  <si>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</si>
  <si>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</si>
  <si>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</si>
  <si>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</si>
  <si>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</si>
  <si>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</si>
  <si>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</si>
  <si>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</si>
  <si>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</si>
  <si>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</si>
  <si>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</si>
  <si>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</si>
  <si>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</si>
  <si>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</si>
  <si>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</si>
  <si>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</si>
  <si>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</si>
  <si>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</si>
  <si>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</si>
  <si>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</si>
  <si>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</si>
  <si>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</si>
  <si>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</si>
  <si>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</si>
  <si>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</si>
  <si>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</si>
  <si>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</si>
  <si>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</si>
  <si>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</si>
  <si>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</si>
  <si>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</si>
  <si>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</si>
  <si>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</si>
  <si>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</si>
  <si>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</si>
  <si>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</si>
  <si>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</si>
  <si>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</si>
  <si>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</si>
  <si>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</si>
  <si>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</si>
  <si>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</si>
  <si>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</si>
  <si>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</si>
  <si>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</si>
  <si>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</si>
  <si>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</si>
  <si>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</si>
  <si>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</si>
  <si>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</si>
  <si>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</si>
  <si>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</si>
  <si>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</si>
  <si>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</si>
  <si>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</si>
  <si>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</si>
  <si>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</si>
  <si>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</si>
  <si>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</si>
  <si>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</si>
  <si>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</si>
  <si>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</si>
  <si>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</si>
  <si>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</si>
  <si>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</si>
  <si>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</si>
  <si>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</si>
  <si>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</si>
  <si>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</si>
  <si>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</si>
  <si>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</si>
  <si>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</si>
  <si>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</si>
  <si>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</si>
  <si>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</si>
  <si>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</si>
  <si>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</si>
  <si>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</si>
  <si>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</si>
  <si>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</si>
  <si>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</si>
  <si>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</si>
  <si>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</si>
  <si>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</si>
  <si>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</si>
  <si>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</si>
  <si>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</si>
  <si>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</si>
  <si>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</si>
  <si>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</si>
  <si>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</si>
  <si>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</si>
  <si>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</si>
  <si>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</si>
  <si>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</si>
  <si>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</si>
  <si>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</si>
  <si>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</si>
  <si>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</si>
  <si>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</si>
  <si>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</si>
  <si>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</si>
  <si>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</si>
  <si>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</si>
  <si>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</si>
  <si>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</si>
  <si>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</si>
  <si>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</si>
  <si>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</si>
  <si>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</si>
  <si>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</si>
  <si>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</si>
  <si>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</si>
  <si>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</si>
  <si>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</si>
  <si>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</si>
  <si>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</si>
  <si>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</si>
  <si>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</si>
  <si>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</si>
  <si>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</si>
  <si>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</si>
  <si>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</si>
  <si>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</si>
  <si>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</si>
  <si>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</si>
  <si>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</si>
  <si>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</si>
  <si>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</si>
  <si>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</si>
  <si>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</si>
  <si>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</si>
  <si>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</si>
  <si>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</si>
  <si>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</si>
  <si>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</si>
  <si>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</si>
  <si>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</si>
  <si>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</si>
  <si>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</si>
  <si>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</si>
  <si>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</si>
  <si>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</si>
  <si>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</si>
  <si>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</si>
  <si>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</si>
  <si>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</si>
  <si>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</si>
  <si>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</si>
  <si>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</si>
  <si>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</si>
  <si>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</si>
  <si>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</si>
  <si>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</si>
  <si>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</si>
  <si>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</si>
  <si>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</si>
  <si>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</si>
  <si>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</si>
  <si>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</si>
  <si>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</si>
  <si>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</si>
  <si>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</si>
  <si>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</si>
  <si>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</si>
  <si>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</si>
  <si>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</si>
  <si>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</si>
  <si>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</si>
  <si>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</si>
  <si>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</si>
  <si>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</si>
  <si>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</si>
  <si>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</si>
  <si>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</si>
  <si>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</si>
  <si>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</si>
  <si>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</si>
  <si>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</si>
  <si>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</si>
  <si>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</si>
  <si>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</si>
  <si>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</si>
  <si>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</si>
  <si>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</si>
  <si>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</si>
  <si>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</si>
  <si>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</si>
  <si>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</si>
  <si>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</si>
  <si>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</si>
  <si>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</si>
  <si>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</si>
  <si>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</si>
  <si>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</si>
  <si>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</si>
  <si>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</si>
  <si>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</si>
  <si>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</si>
  <si>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</si>
  <si>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</si>
  <si>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</si>
  <si>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</si>
  <si>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</si>
  <si>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</si>
  <si>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</si>
  <si>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</si>
  <si>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</si>
  <si>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</si>
  <si>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</si>
  <si>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</si>
  <si>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</si>
  <si>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</si>
  <si>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</si>
  <si>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</si>
  <si>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</si>
  <si>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</si>
  <si>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</si>
  <si>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</si>
  <si>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</si>
  <si>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</si>
  <si>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</si>
  <si>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</si>
  <si>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</si>
  <si>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</si>
  <si>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</si>
  <si>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</si>
  <si>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</si>
  <si>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</si>
  <si>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</si>
  <si>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</si>
  <si>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</si>
  <si>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</si>
  <si>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</si>
  <si>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</si>
  <si>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</si>
  <si>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</si>
  <si>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</si>
  <si>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</si>
  <si>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</si>
  <si>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</si>
  <si>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</si>
  <si>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</si>
  <si>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</si>
  <si>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</si>
  <si>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</si>
  <si>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</si>
  <si>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</si>
  <si>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</si>
  <si>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</si>
  <si>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</si>
  <si>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</si>
  <si>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</si>
  <si>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</si>
  <si>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</si>
  <si>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</si>
  <si>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</si>
  <si>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</si>
  <si>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</si>
  <si>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</si>
  <si>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</si>
  <si>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</si>
  <si>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</si>
  <si>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</si>
  <si>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</si>
  <si>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</si>
  <si>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</si>
  <si>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</si>
  <si>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</si>
  <si>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</si>
  <si>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</si>
  <si>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</si>
  <si>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</si>
  <si>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</si>
  <si>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</si>
  <si>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</si>
  <si>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</si>
  <si>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</si>
  <si>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</si>
  <si>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</si>
  <si>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</si>
  <si>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</si>
  <si>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</si>
  <si>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</si>
  <si>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</si>
  <si>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</si>
  <si>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</si>
  <si>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</si>
  <si>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</si>
  <si>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</si>
  <si>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</si>
  <si>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</si>
  <si>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</si>
  <si>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</si>
  <si>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</si>
  <si>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</si>
  <si>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</si>
  <si>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</si>
  <si>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</si>
  <si>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</si>
  <si>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</si>
  <si>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</si>
  <si>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</si>
  <si>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</si>
  <si>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</si>
  <si>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</si>
  <si>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</si>
  <si>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</si>
  <si>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</si>
  <si>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</si>
  <si>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</si>
  <si>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</si>
  <si>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</si>
  <si>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</si>
  <si>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</si>
  <si>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</si>
  <si>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PCM-20251010-00001085</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</si>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</sst>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7" totalsRowShown="0" headerRowDxfId="48" dataDxfId="47" headerRowBorderDxfId="45" tableBorderDxfId="46" totalsRowBorderDxfId="44">
  <autoFilter ref="A1:L4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277.8465515046264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0.33722280092479195</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45940.794977430553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45940.794977430553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45940.794977430553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45940.794977430553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45940.794977430553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45940.794977430553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45940.794977430553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45940.794977430553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45940.794977430553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45940.794977430553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45940.794977430553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45940.794977430553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45940.794977430553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45940.794977430553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45940.794977430553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45940.794977430553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45940.794977430553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45940.794977430553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45940.794977430553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45940.794977430553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45940.794977430553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45940.794977430553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45940.794977430553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45940.794977430553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45940.794977430553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45940.794977430553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45940.794977430553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45940.794977430553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45940.794977430553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45940.794977430553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45940.794977430553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45940.794977430553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45940.794977430553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45940.794977430553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45940.794977430553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45940.794977430553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45940.794977430553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45940.794977430553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45940.794977430553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45940.794977430553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45940.794977430553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45940.794977430553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45940.794977430553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45940.794977430553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45940.794977430553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45940.794977430553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45940.794977430553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45940.794977430553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45940.794977430553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38F36B9-EBDA-4646-802F-E279815986F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134.06789409722114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115.79513946759107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45940.794977430553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45940.794977430553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45940.794977430553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45940.794977430553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45940.794977430553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45940.794977430553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45940.794977430553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45940.794977430553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45940.794977430553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45940.794977430553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45940.794977430553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45940.794977430553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45940.794977430553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45940.794977430553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45940.794977430553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45940.794977430553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45940.794977430553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45940.794977430553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45940.794977430553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45940.794977430553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45940.794977430553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45940.794977430553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45940.794977430553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45940.794977430553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45940.794977430553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45940.794977430553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45940.794977430553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45940.794977430553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45940.794977430553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45940.794977430553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45940.794977430553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45940.794977430553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45940.794977430553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45940.794977430553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45940.794977430553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45940.794977430553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45940.794977430553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45940.794977430553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45940.794977430553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45940.794977430553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45940.794977430553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45940.794977430553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45940.794977430553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45940.794977430553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45940.794977430553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45940.794977430553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45940.794977430553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45940.794977430553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45940.794977430553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45940.794977430553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45940.794977430553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45940.794977430553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45940.794977430553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45940.794977430553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45940.794977430553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45940.794977430553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45940.794977430553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45940.794977430553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45940.794977430553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45940.794977430553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45940.794977430553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45940.794977430553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45940.794977430553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45940.794977430553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45940.794977430553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45940.794977430553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45940.794977430553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45940.794977430553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45940.794977430553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45940.794977430553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45940.794977430553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45940.794977430553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45940.794977430553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45940.794977430553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45940.794977430553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45940.794977430553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45940.794977430553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45940.794977430553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45940.794977430553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45940.794977430553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45940.794977430553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45940.794977430553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45940.794977430553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45940.794977430553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45940.794977430553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45940.794977430553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45940.794977430553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45940.794977430553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45940.794977430553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45940.794977430553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45940.794977430553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45940.794977430553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45940.794977430553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45940.794977430553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45940.794977430553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45940.794977430553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45940.794977430553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45940.794977430553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45940.794977430553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45940.794977430553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45940.794977430553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45940.794977430553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45940.794977430553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45940.794977430553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45940.794977430553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45940.794977430553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45940.794977430553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45940.794977430553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45940.794977430553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45940.794977430553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45940.794977430553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45940.794977430553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45940.794977430553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45940.794977430553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45940.794977430553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45940.794977430553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45940.794977430553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45940.794977430553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45940.794977430553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45940.794977430553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45940.794977430553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45940.794977430553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45940.794977430553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45940.794977430553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45940.794977430553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45940.794977430553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45940.794977430553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45940.794977430553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45940.794977430553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45940.794977430553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45940.794977430553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45940.794977430553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45940.794977430553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45940.794977430553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45940.794977430553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45940.794977430553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45940.794977430553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45940.794977430553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45940.794977430553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45940.794977430553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45940.794977430553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45940.794977430553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45940.794977430553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45940.794977430553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45940.794977430553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45940.794977430553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45940.794977430553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45940.794977430553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45940.794977430553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45940.794977430553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45940.794977430553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45940.794977430553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45940.794977430553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45940.794977430553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45940.794977430553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45940.794977430553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45940.794977430553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45940.794977430553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45940.794977430553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45940.794977430553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45940.794977430553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45940.794977430553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45940.794977430553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45940.794977430553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45940.794977430553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45940.794977430553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45940.794977430553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45940.794977430553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45940.794977430553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45940.794977430553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45940.794977430553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45940.794977430553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45940.794977430553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45940.794977430553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45940.794977430553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45940.794977430553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45940.794977430553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45940.794977430553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45940.794977430553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45940.794977430553</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45940.794977430553</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45940.794977430553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45940.794977430553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45940.794977430553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45940.794977430553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45940.794977430553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45940.794977430553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45940.794977430553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45940.794977430553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45940.794977430553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45940.794977430553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45940.794977430553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45940.794977430553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45940.794977430553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45940.794977430553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45940.794977430553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45940.794977430553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45940.794977430553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45940.794977430553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45940.794977430553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45940.794977430553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45940.794977430553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45940.794977430553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45940.794977430553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45940.794977430553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45940.794977430553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45940.794977430553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45940.794977430553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45940.794977430553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45940.794977430553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45940.794977430553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45940.794977430553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45940.794977430553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45940.794977430553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45940.794977430553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45940.794977430553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45940.794977430553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45940.794977430553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45940.794977430553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45940.794977430553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45940.794977430553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45940.794977430553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45940.794977430553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45940.794977430553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45940.794977430553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45940.794977430553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45940.794977430553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45940.794977430553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45940.794977430553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45940.794977430553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45940.794977430553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45940.794977430553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45940.794977430553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45940.794977430553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45940.794977430553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45940.794977430553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45940.794977430553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45940.794977430553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45940.794977430553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45940.794977430553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45940.794977430553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45940.794977430553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45940.794977430553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45940.794977430553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45940.794977430553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45940.794977430553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45940.794977430553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45940.794977430553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45940.794977430553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45940.794977430553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45940.794977430553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45940.794977430553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45940.794977430553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45940.794977430553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45940.794977430553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45940.794977430553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45940.794977430553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45940.794977430553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45940.794977430553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45940.794977430553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45940.794977430553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45940.794977430553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45940.794977430553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45940.794977430553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45940.794977430553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45940.794977430553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45940.794977430553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45940.794977430553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45940.794977430553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45940.794977430553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45940.794977430553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45940.794977430553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45940.794977430553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45940.794977430553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45940.794977430553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45940.794977430553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45940.794977430553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45940.794977430553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45940.794977430553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45940.794977430553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45940.794977430553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45940.794977430553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45940.794977430553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45940.794977430553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45940.794977430553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45940.794977430553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45940.794977430553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45940.794977430553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45940.794977430553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45940.794977430553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45940.794977430553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45940.794977430553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45940.794977430553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45940.794977430553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45940.794977430553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45940.794977430553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45940.794977430553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45940.794977430553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45940.794977430553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45940.794977430553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45940.794977430553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45940.794977430553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45940.794977430553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45940.794977430553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45940.794977430553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45940.794977430553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45940.794977430553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45940.794977430553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45940.794977430553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45940.794977430553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45940.794977430553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45940.794977430553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45940.794977430553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45940.794977430553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45940.794977430553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45940.794977430553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45940.794977430553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45940.794977430553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45940.794977430553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45940.794977430553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45940.794977430553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45940.794977430553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45940.794977430553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45940.794977430553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45940.794977430553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45940.794977430553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45940.794977430553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45940.794977430553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45940.794977430553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45940.794977430553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45940.794977430553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45940.794977430553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45940.794977430553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45940.794977430553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45940.794977430553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45940.794977430553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45940.794977430553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45940.794977430553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45940.794977430553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45940.794977430553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45940.794977430553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45940.794977430553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45940.794977430553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45940.794977430553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45940.794977430553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45940.794977430553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45940.794977430553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45940.794977430553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45940.794977430553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45940.794977430553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45940.794977430553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45940.794977430553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45940.794977430553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45940.794977430553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45940.794977430553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45940.794977430553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45940.794977430553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45940.794977430553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45940.794977430553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45940.794977430553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45940.794977430553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45940.794977430553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45940.794977430553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45940.794977430553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45940.794977430553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45940.794977430553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45940.794977430553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45940.794977430553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45940.794977430553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45940.794977430553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45940.794977430553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45940.794977430553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45940.794977430553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45940.794977430553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45940.794977430553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45940.794977430553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45940.794977430553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45940.794977430553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45940.794977430553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45940.794977430553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45940.794977430553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45940.794977430553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45940.794977430553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45940.794977430553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45940.794977430553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45940.794977430553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45940.794977430553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45940.794977430553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45940.794977430553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45940.794977430553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45940.794977430553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45940.794977430553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45940.794977430553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45940.794977430553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45940.794977430553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45940.794977430553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45940.794977430553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45940.794977430553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45940.794977430553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45940.794977430553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45940.794977430553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45940.794977430553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45940.794977430553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45940.794977430553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45940.794977430553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45940.794977430553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45940.794977430553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45940.794977430553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45940.794977430553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45940.794977430553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45940.794977430553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45940.794977430553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45940.794977430553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45940.794977430553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45940.794977430553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45940.794977430553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45940.794977430553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45940.794977430553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45940.794977430553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45940.794977430553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45940.794977430553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45940.794977430553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45940.794977430553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45940.794977430553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45940.794977430553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45940.794977430553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45940.794977430553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45940.794977430553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45940.794977430553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45940.794977430553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45940.794977430553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45940.794977430553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45940.794977430553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45940.794977430553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45940.794977430553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45940.794977430553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45940.794977430553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45940.794977430553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45940.794977430553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45940.794977430553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45940.794977430553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45940.794977430553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45940.794977430553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45940.794977430553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45940.794977430553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45940.794977430553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45940.794977430553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45940.794977430553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45940.794977430553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45940.794977430553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45940.794977430553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45940.794977430553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45940.794977430553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45940.794977430553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45940.794977430553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45940.794977430553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45940.794977430553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45940.794977430553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45940.794977430553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45940.794977430553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45940.794977430553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45940.794977430553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45940.794977430553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45940.794977430553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45940.794977430553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45940.794977430553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45940.794977430553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45940.794977430553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45940.794977430553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45940.794977430553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45940.794977430553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45940.794977430553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45940.794977430553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45940.794977430553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45940.794977430553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45940.794977430553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45940.794977430553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45940.794977430553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45940.794977430553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45940.794977430553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45940.794977430553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45940.794977430553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45940.794977430553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45940.794977430553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45940.794977430553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45940.794977430553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45940.794977430553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45940.794977430553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45940.794977430553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45940.794977430553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45940.794977430553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45940.794977430553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45940.794977430553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45940.794977430553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45940.794977430553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45940.794977430553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45940.794977430553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45940.794977430553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45940.794977430553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45940.794977430553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45940.794977430553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45940.794977430553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45940.794977430553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45940.794977430553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45940.794977430553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45940.794977430553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45940.794977430553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45940.794977430553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45940.794977430553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45940.794977430553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45940.794977430553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45940.794977430553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45940.794977430553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45940.794977430553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45940.794977430553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45940.794977430553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45940.794977430553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45940.794977430553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45940.794977430553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45940.794977430553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45940.794977430553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45940.794977430553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45940.794977430553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45940.794977430553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45940.794977430553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45940.794977430553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45940.794977430553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45940.794977430553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45940.794977430553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45940.794977430553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45940.794977430553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45940.794977430553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45940.794977430553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45940.794977430553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45940.794977430553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45940.794977430553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45940.794977430553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45940.794977430553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45940.794977430553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45940.794977430553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45940.794977430553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45940.794977430553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45940.794977430553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45940.794977430553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45940.794977430553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45940.794977430553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45940.794977430553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45940.794977430553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45940.794977430553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45940.794977430553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45940.794977430553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45940.794977430553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45940.794977430553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45940.794977430553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45940.794977430553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45940.794977430553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45940.794977430553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45940.794977430553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45940.794977430553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45940.794977430553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45940.794977430553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45940.794977430553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45940.794977430553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45940.794977430553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45940.794977430553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45940.794977430553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45940.794977430553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45940.794977430553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45940.794977430553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45940.794977430553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45940.794977430553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45940.794977430553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45940.794977430553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45940.794977430553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45940.794977430553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45940.794977430553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45940.794977430553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45940.794977430553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45940.794977430553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45940.794977430553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45940.794977430553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45940.794977430553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45940.794977430553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45940.794977430553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45940.794977430553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45940.794977430553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45940.794977430553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45940.794977430553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45940.794977430553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45940.794977430553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45940.794977430553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45940.794977430553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45940.794977430553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45940.794977430553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45940.794977430553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45940.794977430553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45940.794977430553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45940.794977430553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45940.794977430553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45940.794977430553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45940.794977430553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45940.794977430553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45940.794977430553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45940.794977430553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45940.794977430553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45940.794977430553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45940.794977430553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45940.794977430553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45940.794977430553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45940.794977430553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45940.794977430553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45940.794977430553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45940.794977430553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45940.794977430553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45940.794977430553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45940.794977430553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45940.794977430553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45940.794977430553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45940.794977430553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45940.794977430553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45940.794977430553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45940.794977430553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45940.794977430553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45940.794977430553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45940.794977430553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45940.794977430553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45940.794977430553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45940.794977430553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45940.794977430553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45940.794977430553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45940.794977430553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45940.794977430553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45940.794977430553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45940.794977430553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45940.794977430553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45940.794977430553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45940.794977430553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45940.794977430553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45940.794977430553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45940.794977430553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45940.794977430553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45940.794977430553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45940.794977430553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45940.794977430553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45940.794977430553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45940.794977430553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45940.794977430553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45940.794977430553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45940.794977430553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45940.794977430553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45940.794977430553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45940.794977430553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45940.794977430553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45940.794977430553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45940.794977430553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45940.794977430553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45940.794977430553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45940.794977430553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45940.794977430553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45940.794977430553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45940.794977430553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45940.794977430553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45940.794977430553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45940.794977430553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45940.794977430553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45940.794977430553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45940.794977430553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45940.794977430553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45940.794977430553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45940.794977430553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45940.794977430553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45940.794977430553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45940.794977430553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45940.794977430553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45940.794977430553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45940.794977430553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45940.794977430553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45940.794977430553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45940.794977430553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45940.794977430553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45940.794977430553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45940.794977430553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45940.794977430553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45940.794977430553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45940.794977430553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45940.794977430553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45940.794977430553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45940.794977430553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45940.794977430553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45940.794977430553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45940.794977430553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45940.794977430553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45940.794977430553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45940.794977430553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45940.794977430553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45940.794977430553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45940.794977430553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45940.794977430553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45940.794977430553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45940.794977430553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45940.794977430553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45940.794977430553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45940.794977430553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45940.794977430553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45940.794977430553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45940.794977430553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45940.794977430553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45940.794977430553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45940.794977430553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45940.794977430553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45940.794977430553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45940.794977430553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45940.794977430553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45940.794977430553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45940.794977430553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45940.794977430553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45940.794977430553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45940.794977430553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45940.794977430553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45940.794977430553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45940.794977430553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45940.794977430553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45940.794977430553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45940.794977430553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45940.794977430553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45940.794977430553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45940.794977430553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45940.794977430553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45940.794977430553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45940.794977430553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45940.794977430553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45940.794977430553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45940.794977430553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45940.794977430553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45940.794977430553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45940.794977430553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45940.794977430553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45940.794977430553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45940.794977430553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45940.794977430553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45940.794977430553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45940.794977430553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45940.794977430553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45940.794977430553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45940.794977430553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45940.794977430553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45940.794977430553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45940.794977430553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45940.794977430553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45940.794977430553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45940.794977430553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45940.794977430553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45940.794977430553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45940.794977430553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45940.794977430553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45940.794977430553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45940.794977430553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45940.794977430553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45940.794977430553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45940.794977430553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45940.794977430553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45940.794977430553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45940.794977430553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45940.794977430553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45940.794977430553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45940.794977430553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45940.794977430553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45940.794977430553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45940.794977430553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45940.794977430553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45940.794977430553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45940.794977430553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45940.794977430553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45940.794977430553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45940.794977430553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45940.794977430553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45940.794977430553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45940.794977430553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45940.794977430553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45940.794977430553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45940.794977430553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45940.794977430553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45940.794977430553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45940.794977430553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45940.794977430553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45940.794977430553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45940.794977430553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45940.794977430553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45940.794977430553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45940.794977430553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45940.794977430553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45940.794977430553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45940.794977430553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45940.794977430553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45940.794977430553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45940.794977430553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45940.794977430553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45940.794977430553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45940.794977430553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45940.794977430553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45940.794977430553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45940.794977430553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45940.794977430553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45940.794977430553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45940.794977430553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45940.794977430553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45940.794977430553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45940.794977430553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45940.794977430553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45940.794977430553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45940.794977430553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45940.794977430553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45940.794977430553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45940.794977430553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45940.794977430553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45940.794977430553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45940.794977430553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45940.794977430553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45940.794977430553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45940.794977430553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45940.794977430553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45940.794977430553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45940.794977430553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45940.794977430553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45940.794977430553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45940.794977430553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45940.794977430553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45940.794977430553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45940.794977430553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45940.794977430553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45940.794977430553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45940.794977430553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45940.794977430553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45940.794977430553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45940.794977430553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45940.794977430553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45940.794977430553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45940.794977430553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45940.794977430553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45940.794977430553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45940.794977430553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45940.794977430553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45940.794977430553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45940.794977430553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45940.794977430553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45940.794977430553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45940.794977430553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45940.794977430553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45940.794977430553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45940.794977430553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45940.794977430553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45940.794977430553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45940.794977430553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45940.794977430553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45940.794977430553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45940.794977430553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45940.794977430553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45940.794977430553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45940.794977430553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45940.794977430553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45940.794977430553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45940.794977430553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45940.794977430553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45940.794977430553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45940.794977430553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45940.794977430553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45940.794977430553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45940.794977430553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45940.794977430553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45940.794977430553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45940.794977430553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45940.794977430553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45940.794977430553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45940.794977430553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45940.794977430553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45940.794977430553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45940.794977430553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45940.794977430553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45940.794977430553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45940.794977430553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45940.794977430553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45940.794977430553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45940.794977430553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45940.794977430553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45940.794977430553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45940.794977430553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45940.794977430553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45940.794977430553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45940.794977430553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45940.794977430553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45940.794977430553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45940.794977430553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45940.794977430553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45940.794977430553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45940.794977430553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45940.794977430553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45940.794977430553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45940.794977430553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45940.794977430553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45940.794977430553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45940.794977430553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45940.794977430553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45940.794977430553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45940.794977430553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45940.794977430553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45940.794977430553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45940.794977430553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45940.794977430553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45940.794977430553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45940.794977430553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45940.794977430553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45940.794977430553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45940.794977430553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45940.794977430553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45940.794977430553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45940.794977430553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45940.794977430553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45940.794977430553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45940.794977430553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45940.794977430553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45940.794977430553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45940.794977430553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45940.794977430553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45940.794977430553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45940.794977430553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45940.794977430553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45940.794977430553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45940.794977430553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45940.794977430553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45940.794977430553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45940.794977430553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45940.794977430553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45940.794977430553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45940.794977430553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45940.794977430553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45940.794977430553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45940.794977430553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45940.794977430553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45940.794977430553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45940.794977430553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45940.794977430553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45940.794977430553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45940.794977430553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45940.794977430553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45940.794977430553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45940.794977430553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45940.794977430553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45940.794977430553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45940.794977430553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45940.794977430553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45940.794977430553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45940.794977430553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45940.794977430553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45940.794977430553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45940.794977430553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45940.794977430553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45940.794977430553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45940.794977430553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45940.794977430553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45940.794977430553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45940.794977430553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45940.794977430553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45940.794977430553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45940.794977430553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45940.794977430553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45940.794977430553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45940.794977430553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45940.794977430553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45940.794977430553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45940.794977430553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45940.794977430553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45940.794977430553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45940.794977430553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45940.794977430553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45940.794977430553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45940.794977430553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45940.794977430553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45940.794977430553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45940.794977430553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45940.794977430553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45940.794977430553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45940.794977430553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45940.794977430553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45940.794977430553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45940.794977430553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45940.794977430553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45940.794977430553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45940.794977430553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45940.794977430553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45940.794977430553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45940.794977430553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45940.794977430553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45940.794977430553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45940.794977430553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45940.794977430553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45940.794977430553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45940.794977430553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45940.794977430553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45940.794977430553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45940.794977430553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45940.794977430553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45940.794977430553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45940.794977430553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45940.794977430553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45940.794977430553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45940.794977430553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45940.794977430553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45940.794977430553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45940.794977430553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45940.794977430553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45940.794977430553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45940.794977430553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45940.794977430553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45940.794977430553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45940.794977430553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45940.794977430553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45940.794977430553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45940.794977430553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45940.794977430553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45940.794977430553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45940.794977430553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45940.794977430553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45940.794977430553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45940.794977430553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45940.794977430553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45940.794977430553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45940.794977430553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45940.794977430553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45940.794977430553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45940.794977430553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45940.794977430553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45940.794977430553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45940.794977430553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45940.794977430553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45940.794977430553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45940.794977430553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45940.794977430553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45940.794977430553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45940.794977430553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45940.794977430553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45940.794977430553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45940.794977430553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45940.794977430553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45940.794977430553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45940.794977430553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45940.794977430553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45940.794977430553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45940.794977430553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45940.794977430553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45940.794977430553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45940.794977430553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45940.794977430553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45940.794977430553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45940.794977430553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45940.794977430553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45940.794977430553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45940.794977430553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45940.794977430553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45940.794977430553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45940.794977430553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45940.794977430553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45940.794977430553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45940.794977430553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45940.794977430553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45940.794977430553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45940.794977430553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45940.794977430553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45940.794977430553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45940.794977430553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45940.794977430553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45940.794977430553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45940.794977430553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45940.794977430553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45940.794977430553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45940.794977430553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45940.794977430553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45940.794977430553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45940.794977430553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45940.794977430553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45940.794977430553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45940.794977430553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45940.794977430553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45940.794977430553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45940.794977430553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45940.794977430553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45940.794977430553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45940.794977430553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45940.794977430553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45940.794977430553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45940.794977430553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45940.794977430553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45940.794977430553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45940.794977430553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45940.794977430553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45940.794977430553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45940.794977430553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45940.794977430553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45940.794977430553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45940.794977430553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45940.794977430553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45940.794977430553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45940.794977430553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45940.794977430553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45940.794977430553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45940.794977430553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45940.794977430553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45940.794977430553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45940.794977430553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45940.794977430553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45940.794977430553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45940.794977430553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45940.794977430553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45940.794977430553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45940.794977430553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45940.794977430553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45940.794977430553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45940.794977430553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45940.794977430553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45940.794977430553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45940.794977430553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45940.794977430553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45940.794977430553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45940.794977430553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45940.794977430553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45940.794977430553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45940.794977430553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45940.794977430553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45940.794977430553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45940.794977430553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45940.794977430553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45940.794977430553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45940.794977430553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45940.794977430553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45940.794977430553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45940.794977430553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45940.794977430553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45940.794977430553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45940.794977430553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45940.794977430553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45940.794977430553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45940.794977430553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45940.794977430553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45940.794977430553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45940.794977430553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45940.794977430553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45940.794977430553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45940.794977430553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45940.794977430553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45940.794977430553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45940.794977430553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45940.794977430553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45940.794977430553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45940.794977430553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45940.794977430553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45940.794977430553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45940.794977430553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45940.794977430553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45940.794977430553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45940.794977430553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45940.794977430553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45940.794977430553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45940.794977430553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45940.794977430553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45940.794977430553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45940.794977430553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45940.794977430553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45940.794977430553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45940.794977430553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45940.794977430553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45940.794977430553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45940.794977430553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45940.794977430553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45940.794977430553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45940.794977430553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45940.794977430553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45940.794977430553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45940.794977430553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45940.794977430553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45940.794977430553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45940.794977430553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45940.794977430553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45940.794977430553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45940.794977430553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45940.794977430553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45940.794977430553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45940.794977430553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45940.794977430553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45940.794977430553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45940.794977430553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45940.794977430553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45940.794977430553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45940.794977430553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45940.794977430553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45940.794977430553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45940.794977430553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45940.794977430553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45940.794977430553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45940.794977430553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45940.794977430553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45940.794977430553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45940.794977430553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45940.794977430553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45940.794977430553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45940.794977430553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45940.794977430553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45940.794977430553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45940.794977430553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45940.794977430553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45940.794977430553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45940.794977430553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45940.794977430553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45940.794977430553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45940.794977430553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45940.794977430553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45940.794977430553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45940.794977430553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45940.794977430553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45940.794977430553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45940.794977430553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45940.794977430553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45940.794977430553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45940.794977430553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45940.794977430553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45940.794977430553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45940.794977430553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45940.794977430553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45940.794977430553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45940.794977430553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45940.794977430553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45940.794977430553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45940.794977430553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45940.794977430553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45940.794977430553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45940.794977430553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45940.794977430553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45940.794977430553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45940.794977430553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45940.794977430553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45940.794977430553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45940.794977430553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45940.794977430553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45940.794977430553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45940.794977430553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45940.794977430553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45940.794977430553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45940.794977430553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45940.794977430553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45940.794977430553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45940.794977430553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45940.794977430553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45940.794977430553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45940.794977430553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45940.794977430553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45940.794977430553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45940.794977430553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45940.794977430553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45940.794977430553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45940.794977430553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45940.794977430553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45940.794977430553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45940.794977430553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45940.794977430553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45940.794977430553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45940.794977430553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45940.794977430553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45940.794977430553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45940.794977430553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45940.794977430553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45940.794977430553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45940.794977430553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45940.794977430553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45940.794977430553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45940.794977430553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45940.794977430553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45940.794977430553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45940.794977430553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45940.794977430553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45940.794977430553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45940.794977430553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45940.794977430553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45940.794977430553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45940.794977430553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45940.794977430553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45940.794977430553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45940.794977430553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45940.794977430553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45940.794977430553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45940.794977430553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45940.794977430553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45940.794977430553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45940.794977430553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45940.794977430553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45940.794977430553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45940.794977430553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45940.794977430553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45940.794977430553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45940.794977430553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45940.794977430553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45940.794977430553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45940.794977430553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45940.794977430553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45940.794977430553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45940.794977430553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45940.794977430553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45940.794977430553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45940.794977430553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45940.794977430553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45940.794977430553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45940.794977430553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45940.794977430553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45940.794977430553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45940.794977430553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45940.794977430553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45940.794977430553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45940.794977430553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45940.794977430553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45940.794977430553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45940.794977430553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45940.794977430553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45940.794977430553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45940.794977430553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45940.794977430553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45940.794977430553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45940.794977430553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45940.794977430553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45940.794977430553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45940.794977430553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45940.794977430553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45940.794977430553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45940.794977430553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45940.794977430553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45940.794977430553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45940.794977430553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45940.794977430553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45940.794977430553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45940.794977430553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45940.794977430553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45940.794977430553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45940.794977430553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45940.794977430553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45940.794977430553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45940.794977430553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45940.794977430553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45940.794977430553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45940.794977430553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45940.794977430553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45940.794977430553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45940.794977430553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45940.794977430553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45940.794977430553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45940.794977430553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45940.794977430553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45940.794977430553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45940.794977430553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45940.794977430553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45940.794977430553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45940.794977430553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45940.794977430553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45940.794977430553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45940.794977430553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45940.794977430553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45940.794977430553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45940.794977430553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45940.794977430553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45940.794977430553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45940.794977430553</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237.31425983795634</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04"/>
      <c r="F3" s="131"/>
      <c r="G3" s="132">
        <f ca="1">IFERROR(NOW()-F3,"")</f>
        <v>45940.794977430553</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45940.794977430553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45940.794977430553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45940.794977430553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45940.794977430553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45940.794977430553</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45940.794977430553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45940.794977430553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45940.794977430553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45940.794977430553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45940.794977430553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45940.794977430553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45940.794977430553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45940.794977430553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45940.794977430553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45940.794977430553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45940.794977430553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45940.794977430553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45940.794977430553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45940.794977430553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45940.794977430553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45940.794977430553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45940.794977430553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45940.794977430553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45940.794977430553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45940.794977430553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45940.794977430553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45940.794977430553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45940.794977430553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45940.794977430553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45940.794977430553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45940.794977430553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45940.794977430553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45940.794977430553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45940.794977430553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45940.794977430553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45940.794977430553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45940.794977430553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45940.794977430553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45940.794977430553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45940.794977430553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45940.794977430553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45940.794977430553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45940.794977430553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45940.794977430553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45940.794977430553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45940.794977430553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45940.794977430553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45940.794977430553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45940.794977430553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45940.794977430553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45940.794977430553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45940.794977430553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45940.794977430553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45940.794977430553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45940.794977430553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45940.794977430553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45940.794977430553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45940.794977430553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45940.794977430553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45940.794977430553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45940.794977430553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45940.794977430553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45940.794977430553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45940.794977430553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45940.794977430553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45940.794977430553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45940.794977430553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45940.794977430553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45940.794977430553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45940.794977430553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45940.794977430553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45940.794977430553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45940.794977430553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45940.794977430553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45940.794977430553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45940.794977430553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45940.794977430553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45940.794977430553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45940.794977430553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45940.794977430553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45940.794977430553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45940.794977430553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45940.794977430553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45940.794977430553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45940.794977430553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45940.794977430553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45940.794977430553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45940.794977430553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45940.794977430553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45940.794977430553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45940.794977430553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45940.794977430553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45940.794977430553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45940.794977430553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45940.794977430553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45940.794977430553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45940.794977430553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45940.794977430553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45940.794977430553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45940.794977430553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45940.794977430553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45940.794977430553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45940.794977430553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45940.794977430553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45940.794977430553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45940.794977430553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45940.794977430553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45940.794977430553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45940.794977430553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45940.794977430553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45940.794977430553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45940.794977430553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45940.794977430553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45940.794977430553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45940.794977430553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45940.794977430553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45940.794977430553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45940.794977430553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45940.794977430553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45940.794977430553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45940.794977430553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45940.794977430553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45940.794977430553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45940.794977430553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45940.794977430553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45940.794977430553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45940.794977430553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45940.794977430553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45940.794977430553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45940.794977430553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45940.794977430553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45940.794977430553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45940.794977430553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45940.794977430553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45940.794977430553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45940.794977430553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45940.794977430553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45940.794977430553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45940.794977430553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45940.794977430553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45940.794977430553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45940.794977430553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45940.794977430553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45940.794977430553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45940.794977430553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45940.794977430553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45940.794977430553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45940.794977430553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45940.794977430553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45940.794977430553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45940.794977430553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45940.794977430553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45940.794977430553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45940.794977430553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45940.794977430553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45940.794977430553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45940.794977430553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45940.794977430553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45940.794977430553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45940.794977430553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45940.794977430553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45940.794977430553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45940.794977430553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45940.794977430553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45940.794977430553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45940.794977430553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45940.794977430553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45940.794977430553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45940.794977430553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45940.794977430553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45940.794977430553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45940.794977430553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45940.794977430553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45940.794977430553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45940.794977430553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45940.794977430553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45940.794977430553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45940.794977430553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45940.794977430553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45940.794977430553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45940.794977430553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45940.794977430553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45940.794977430553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45940.794977430553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45940.794977430553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45940.794977430553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45940.794977430553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45940.794977430553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45940.794977430553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45940.794977430553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45940.794977430553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45940.794977430553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45940.794977430553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45940.794977430553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45940.794977430553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45940.794977430553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45940.794977430553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45940.794977430553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45940.794977430553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45940.794977430553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45940.794977430553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45940.794977430553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45940.794977430553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45940.794977430553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45940.794977430553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45940.794977430553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45940.794977430553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45940.794977430553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45940.794977430553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45940.794977430553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45940.794977430553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45940.794977430553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45940.794977430553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45940.794977430553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45940.794977430553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45940.794977430553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45940.794977430553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45940.794977430553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45940.794977430553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45940.794977430553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45940.794977430553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45940.794977430553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45940.794977430553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45940.794977430553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45940.794977430553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45940.794977430553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45940.794977430553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45940.794977430553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45940.794977430553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45940.794977430553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45940.794977430553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45940.794977430553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45940.794977430553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45940.794977430553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45940.794977430553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45940.794977430553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45940.794977430553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45940.794977430553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45940.794977430553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45940.794977430553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45940.794977430553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45940.794977430553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45940.794977430553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45940.794977430553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45940.794977430553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45940.794977430553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45940.794977430553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45940.794977430553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45940.794977430553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45940.794977430553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45940.794977430553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45940.794977430553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45940.794977430553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45940.794977430553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45940.794977430553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45940.794977430553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45940.794977430553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45940.794977430553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45940.794977430553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45940.794977430553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45940.794977430553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45940.794977430553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45940.794977430553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45940.794977430553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45940.794977430553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45940.794977430553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45940.794977430553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45940.794977430553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45940.794977430553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45940.794977430553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45940.794977430553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45940.794977430553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45940.794977430553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45940.794977430553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45940.794977430553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45940.794977430553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45940.794977430553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45940.794977430553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45940.794977430553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45940.794977430553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45940.794977430553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45940.794977430553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45940.794977430553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45940.794977430553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45940.794977430553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45940.794977430553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45940.794977430553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45940.794977430553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45940.794977430553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45940.794977430553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45940.794977430553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45940.794977430553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45940.794977430553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45940.794977430553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45940.794977430553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45940.794977430553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45940.794977430553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45940.794977430553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45940.794977430553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45940.794977430553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45940.794977430553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45940.794977430553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45940.794977430553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45940.794977430553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45940.794977430553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45940.794977430553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45940.794977430553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45940.794977430553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45940.794977430553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45940.794977430553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45940.794977430553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45940.794977430553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45940.794977430553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45940.794977430553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45940.794977430553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45940.794977430553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45940.794977430553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45940.794977430553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45940.794977430553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45940.794977430553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45940.794977430553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45940.794977430553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45940.794977430553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45940.794977430553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45940.794977430553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45940.794977430553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45940.794977430553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45940.794977430553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45940.794977430553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45940.794977430553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45940.794977430553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45940.794977430553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45940.794977430553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45940.794977430553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45940.794977430553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45940.794977430553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45940.794977430553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45940.794977430553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45940.794977430553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45940.794977430553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45940.794977430553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45940.794977430553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45940.794977430553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45940.794977430553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45940.794977430553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45940.794977430553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45940.794977430553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45940.794977430553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45940.794977430553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45940.794977430553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45940.794977430553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45940.794977430553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45940.794977430553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45940.794977430553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45940.794977430553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45940.794977430553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45940.794977430553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45940.794977430553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45940.794977430553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45940.794977430553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45940.794977430553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45940.794977430553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45940.794977430553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45940.794977430553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45940.794977430553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45940.794977430553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45940.794977430553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45940.794977430553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45940.794977430553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45940.794977430553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45940.794977430553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45940.794977430553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45940.794977430553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45940.794977430553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45940.794977430553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45940.794977430553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45940.794977430553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45940.794977430553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45940.794977430553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45940.794977430553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45940.794977430553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45940.794977430553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45940.794977430553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45940.794977430553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45940.794977430553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45940.794977430553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45940.794977430553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45940.794977430553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45940.794977430553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45940.794977430553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45940.794977430553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45940.794977430553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45940.794977430553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45940.794977430553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45940.794977430553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45940.794977430553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45940.794977430553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45940.794977430553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45940.794977430553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45940.794977430553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45940.794977430553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45940.794977430553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45940.794977430553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45940.794977430553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45940.794977430553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45940.794977430553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45940.794977430553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45940.794977430553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45940.794977430553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45940.794977430553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45940.794977430553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45940.794977430553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45940.794977430553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45940.794977430553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45940.794977430553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45940.794977430553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45940.794977430553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45940.794977430553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45940.794977430553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45940.794977430553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45940.794977430553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45940.794977430553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45940.794977430553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45940.794977430553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45940.794977430553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45940.794977430553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45940.794977430553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45940.794977430553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45940.794977430553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45940.794977430553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45940.794977430553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45940.794977430553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45940.794977430553</v>
      </c>
      <c r="H436" s="131"/>
      <c r="I436" s="127" t="str">
        <f>IFERROR(VLOOKUP(D436,DB!A:F,6,0),"")</f>
        <v/>
      </c>
      <c r="J436" s="127" t="str">
        <f>IFERROR(VLOOKUP(D436,DB!A:G,7,0),"")</f>
        <v/>
      </c>
      <c r="K436" s="133"/>
      <c r="L436" s="129" t="str">
        <f>IFERROR(VLOOKUP(D436,DB!A:I,9,0),"")</f>
        <v/>
      </c>
    </row>
    <row r="437" spans="1:12" ht="15" customHeight="1">
      <c r="A437" s="134"/>
      <c r="B437" s="134" t="str">
        <f>IFERROR(VLOOKUP(D437,DB!A:K,11,0),"")</f>
        <v/>
      </c>
      <c r="C437" s="135"/>
      <c r="D437" s="136"/>
      <c r="E437" s="137"/>
      <c r="F437" s="138"/>
      <c r="G437" s="139">
        <f ca="1">IFERROR(NOW()-F437,"")</f>
        <v>45940.794977430553</v>
      </c>
      <c r="H437" s="138"/>
      <c r="I437" s="134" t="str">
        <f>IFERROR(VLOOKUP(D437,DB!A:F,6,0),"")</f>
        <v/>
      </c>
      <c r="J437" s="134" t="str">
        <f>IFERROR(VLOOKUP(D437,DB!A:G,7,0),"")</f>
        <v/>
      </c>
      <c r="K437" s="140"/>
      <c r="L437" s="136" t="str">
        <f>IFERROR(VLOOKUP(D437,DB!A:I,9,0),"")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7" sqref="D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62">
        <f ca="1">IFERROR(NOW()-F2,"")</f>
        <v>48.962917245364224</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62">
        <f t="shared" ref="G3" ca="1" si="0">IFERROR(NOW()-F3,"")</f>
        <v>14.606100115735899</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t="shared" ref="G4:G7" ca="1" si="1">IFERROR(NOW()-F4,"")</f>
        <v>45940.794977430553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45940.794977430553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45940.794977430553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45940.794977430553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45940.794977430553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45940.794977430553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45940.794977430553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45940.794977430553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45940.794977430553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45940.794977430553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45940.794977430553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45940.794977430553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45940.794977430553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45940.794977430553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45940.794977430553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45940.794977430553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45940.794977430553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45940.794977430553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45940.794977430553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45940.794977430553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45940.794977430553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45940.794977430553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45940.794977430553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45940.794977430553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45940.794977430553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45940.794977430553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45940.794977430553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45940.794977430553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45940.794977430553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45940.794977430553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45940.794977430553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45940.794977430553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45940.794977430553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45940.794977430553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45940.794977430553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45940.794977430553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45940.794977430553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45940.794977430553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45940.794977430553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45940.794977430553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45940.794977430553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45940.794977430553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45940.794977430553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45940.794977430553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45940.794977430553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45940.794977430553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45940.794977430553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45940.794977430553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45940.794977430553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45940.794977430553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45940.794977430553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45940.794977430553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45940.794977430553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45940.794977430553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45940.794977430553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45940.794977430553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45940.794977430553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45940.794977430553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45940.794977430553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45940.794977430553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45940.794977430553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45940.794977430553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45940.794977430553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45940.794977430553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45940.794977430553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45940.794977430553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45940.794977430553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45940.794977430553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45940.794977430553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45940.794977430553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45940.794977430553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45940.794977430553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45940.794977430553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45940.794977430553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45940.794977430553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45940.794977430553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45940.794977430553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45940.794977430553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45940.794977430553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45940.794977430553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45940.794977430553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45940.794977430553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45940.794977430553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45940.794977430553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45940.794977430553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45940.794977430553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45940.794977430553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45940.794977430553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45940.794977430553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45940.794977430553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45940.794977430553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45940.794977430553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45940.794977430553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45940.794977430553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45940.794977430553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45940.794977430553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45940.794977430553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45940.794977430553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45940.794977430553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8"/>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39060</v>
      </c>
      <c r="B2" s="149" t="s">
        <v>5398</v>
      </c>
      <c r="C2" s="148">
        <v>1</v>
      </c>
      <c r="D2" s="149" t="s">
        <v>34463</v>
      </c>
      <c r="E2" s="148" t="s">
        <v>39061</v>
      </c>
      <c r="F2" s="150">
        <v>45926.772847222222</v>
      </c>
      <c r="G2" s="151">
        <f ca="1">IFERROR(NOW()-F2,"-")</f>
        <v>14.022130208330054</v>
      </c>
      <c r="H2" s="152">
        <v>45927.449074074102</v>
      </c>
      <c r="I2" s="149" t="str">
        <f>IFERROR(VLOOKUP(D2,DB!A:F,6,0),"")</f>
        <v>SCECO</v>
      </c>
      <c r="J2" s="149" t="str">
        <f>IFERROR(VLOOKUP(D2,DB!A:G,7,0),"")</f>
        <v>Weak</v>
      </c>
      <c r="K2" s="148" t="s">
        <v>39062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39063</v>
      </c>
      <c r="B3" s="149" t="str">
        <f>IFERROR(VLOOKUP(D3,DB!A:K,11,0),"")</f>
        <v>R6</v>
      </c>
      <c r="C3" s="148">
        <v>1</v>
      </c>
      <c r="D3" s="149" t="s">
        <v>34282</v>
      </c>
      <c r="E3" s="148" t="s">
        <v>38964</v>
      </c>
      <c r="F3" s="152">
        <v>45939.529062499998</v>
      </c>
      <c r="G3" s="151">
        <f ca="1">IFERROR(NOW()-F3,"-")</f>
        <v>1.2659149305545725</v>
      </c>
      <c r="H3" s="152">
        <v>45927.987534722219</v>
      </c>
      <c r="I3" s="149" t="str">
        <f>IFERROR(VLOOKUP(D3,DB!A:F,6,0),"")</f>
        <v>SCECO</v>
      </c>
      <c r="J3" s="149" t="str">
        <f>IFERROR(VLOOKUP(D3,DB!A:G,7,0),"")</f>
        <v>Vandalized</v>
      </c>
      <c r="K3" s="148" t="s">
        <v>39064</v>
      </c>
      <c r="L3" s="149" t="str">
        <f>IFERROR(VLOOKUP(D3,DB!A:I,9,0),"")</f>
        <v>Latis</v>
      </c>
    </row>
    <row r="4" spans="1:16383" ht="31.5" customHeight="1">
      <c r="A4" s="148" t="s">
        <v>39065</v>
      </c>
      <c r="B4" s="149" t="s">
        <v>5398</v>
      </c>
      <c r="C4" s="148">
        <v>1</v>
      </c>
      <c r="D4" s="149" t="s">
        <v>32861</v>
      </c>
      <c r="E4" s="148" t="s">
        <v>39061</v>
      </c>
      <c r="F4" s="150">
        <v>45933.880972222221</v>
      </c>
      <c r="G4" s="151">
        <f ca="1">IFERROR(NOW()-F4,"-")</f>
        <v>6.9140052083312185</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39067</v>
      </c>
      <c r="B5" s="149" t="s">
        <v>5398</v>
      </c>
      <c r="C5" s="148">
        <v>1</v>
      </c>
      <c r="D5" s="149" t="s">
        <v>33408</v>
      </c>
      <c r="E5" s="148" t="s">
        <v>38964</v>
      </c>
      <c r="F5" s="150">
        <v>45939.858101851853</v>
      </c>
      <c r="G5" s="151">
        <f ca="1">IFERROR(NOW()-F5,"-")</f>
        <v>0.93687557869998273</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39068</v>
      </c>
      <c r="B6" s="157" t="str">
        <f>IFERROR(VLOOKUP(D6,DB!A:K,11,0),"")</f>
        <v>R6</v>
      </c>
      <c r="C6" s="157">
        <v>1</v>
      </c>
      <c r="D6" s="156" t="s">
        <v>33325</v>
      </c>
      <c r="E6" s="156" t="s">
        <v>38964</v>
      </c>
      <c r="F6" s="113">
        <v>45940.650752314818</v>
      </c>
      <c r="G6" s="162">
        <f ca="1">IFERROR(NOW()-F6,"-")</f>
        <v>0.14422511573502561</v>
      </c>
      <c r="H6" s="113">
        <v>45940.45071759259</v>
      </c>
      <c r="I6" s="157" t="str">
        <f>IFERROR(VLOOKUP(D6,DB!A:F,6,0),"")</f>
        <v>Generator-SG</v>
      </c>
      <c r="J6" s="157" t="str">
        <f>IFERROR(VLOOKUP(D6,DB!A:G,7,0),"")</f>
        <v>Vandalized</v>
      </c>
      <c r="K6" s="160" t="s">
        <v>39069</v>
      </c>
      <c r="L6" s="158" t="str">
        <f>IFERROR(VLOOKUP(D6,DB!A:I,9,0),"")</f>
        <v>Latis</v>
      </c>
    </row>
    <row r="7" spans="1:16383" ht="31.5" customHeight="1">
      <c r="A7" s="110" t="s">
        <v>39070</v>
      </c>
      <c r="B7" s="157" t="str">
        <f>IFERROR(VLOOKUP(D7,DB!A:K,11,0),"")</f>
        <v>R6</v>
      </c>
      <c r="C7" s="157">
        <v>3</v>
      </c>
      <c r="D7" s="156" t="s">
        <v>32068</v>
      </c>
      <c r="E7" s="156" t="s">
        <v>39045</v>
      </c>
      <c r="F7" s="113">
        <v>45940.731539351851</v>
      </c>
      <c r="G7" s="162">
        <f ca="1">IFERROR(NOW()-F7,"-")</f>
        <v>6.3438078701437917E-2</v>
      </c>
      <c r="H7" s="113">
        <v>45940.725023148145</v>
      </c>
      <c r="I7" s="157" t="str">
        <f>IFERROR(VLOOKUP(D7,DB!A:F,6,0),"")</f>
        <v>SCECO</v>
      </c>
      <c r="J7" s="157" t="str">
        <f>IFERROR(VLOOKUP(D7,DB!A:G,7,0),"")</f>
        <v>Dead</v>
      </c>
      <c r="K7" s="160" t="s">
        <v>39071</v>
      </c>
      <c r="L7" s="158" t="str">
        <f>IFERROR(VLOOKUP(D7,DB!A:I,9,0),"")</f>
        <v>Latis</v>
      </c>
    </row>
    <row r="8" spans="1:16383" ht="31.5" customHeight="1">
      <c r="A8" s="110"/>
      <c r="B8" s="157" t="str">
        <f>IFERROR(VLOOKUP(D8,DB!A:K,11,0),"")</f>
        <v>R6</v>
      </c>
      <c r="C8" s="157">
        <v>5</v>
      </c>
      <c r="D8" s="166" t="s">
        <v>38885</v>
      </c>
      <c r="E8" s="156"/>
      <c r="F8" s="113"/>
      <c r="G8" s="162">
        <f ca="1">IFERROR(NOW()-F8,"-")</f>
        <v>45940.794977430553</v>
      </c>
      <c r="H8" s="113">
        <v>45940.779016203705</v>
      </c>
      <c r="I8" s="157" t="str">
        <f>IFERROR(VLOOKUP(D8,DB!A:F,6,0),"")</f>
        <v>SCECO</v>
      </c>
      <c r="J8" s="157" t="str">
        <f>IFERROR(VLOOKUP(D8,DB!A:G,7,0),"")</f>
        <v>Good</v>
      </c>
      <c r="K8" s="160"/>
      <c r="L8" s="158" t="str">
        <f>IFERROR(VLOOKUP(D8,DB!A:I,9,0),"")</f>
        <v>Latis</v>
      </c>
    </row>
    <row r="9" spans="1:16383" ht="31.5" customHeight="1">
      <c r="A9" s="110"/>
      <c r="B9" s="157" t="str">
        <f>IFERROR(VLOOKUP(D9,DB!A:K,11,0),"")</f>
        <v/>
      </c>
      <c r="C9" s="157"/>
      <c r="D9" s="166"/>
      <c r="E9" s="156"/>
      <c r="F9" s="113"/>
      <c r="G9" s="162">
        <f ca="1">IFERROR(NOW()-F9,"-")</f>
        <v>45940.794977430553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ca="1">IFERROR(NOW()-F10,"-")</f>
        <v>45940.794977430553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62">
        <f ca="1">IFERROR(NOW()-F11,"-")</f>
        <v>45940.794977430553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8"/>
      <c r="F12" s="113"/>
      <c r="G12" s="162">
        <f ca="1">IFERROR(NOW()-F12,"-")</f>
        <v>45940.794977430553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45940.794977430553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45940.794977430553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45940.794977430553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45940.794977430553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45940.794977430553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45940.794977430553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45940.794977430553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45940.794977430553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45940.794977430553</v>
      </c>
      <c r="H21" s="113"/>
      <c r="I21" s="157" t="str">
        <f>IFERROR(VLOOKUP(D21,DB!A:F,6,0),"")</f>
        <v/>
      </c>
      <c r="J21" s="157" t="str">
        <f>IFERROR(VLOOKUP(D21,DB!A:G,7,0),"")</f>
        <v/>
      </c>
      <c r="K21" s="160"/>
      <c r="L21" s="158" t="str">
        <f>IFERROR(VLOOKUP(D21,DB!A:I,9,0),"")</f>
        <v/>
      </c>
    </row>
    <row r="22" spans="1:12" ht="31.5" customHeight="1">
      <c r="A22" s="110"/>
      <c r="B22" s="109" t="str">
        <f>IFERROR(VLOOKUP(D22,DB!A:K,11,0),"")</f>
        <v/>
      </c>
      <c r="C22" s="111"/>
      <c r="D22" s="109"/>
      <c r="E22" s="112"/>
      <c r="F22" s="113"/>
      <c r="G22" s="81">
        <f ca="1">IFERROR(NOW()-F22,"-")</f>
        <v>45940.794977430553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45940.794977430553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45940.794977430553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45940.794977430553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45940.794977430553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45940.794977430553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45940.794977430553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45940.794977430553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45940.794977430553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45940.794977430553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45940.794977430553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45940.794977430553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45940.794977430553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45940.794977430553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45940.794977430553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45940.794977430553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45940.794977430553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45940.794977430553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45940.794977430553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45940.794977430553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45940.794977430553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45940.794977430553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45940.794977430553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45940.794977430553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45940.794977430553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45940.794977430553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45940.794977430553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45940.794977430553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45940.794977430553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45940.794977430553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45940.794977430553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45940.794977430553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45940.794977430553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45940.794977430553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45940.794977430553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45940.794977430553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45940.794977430553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45940.794977430553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45940.794977430553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45940.794977430553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45940.794977430553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45940.794977430553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45940.794977430553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45940.794977430553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45940.794977430553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45940.794977430553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45940.794977430553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45940.794977430553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45940.794977430553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45940.794977430553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45940.794977430553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45940.794977430553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45940.794977430553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45940.794977430553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45940.794977430553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45940.794977430553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45940.794977430553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45940.794977430553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45940.794977430553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45940.794977430553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45940.794977430553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45940.794977430553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45940.794977430553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45940.794977430553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45940.794977430553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45940.794977430553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45940.794977430553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45940.794977430553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45940.794977430553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45940.794977430553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45940.794977430553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45940.794977430553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45940.794977430553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45940.794977430553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45940.794977430553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45940.794977430553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45940.794977430553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45940.794977430553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45940.794977430553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45940.794977430553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45940.794977430553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45940.794977430553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45940.794977430553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45940.794977430553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45940.794977430553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45940.794977430553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45940.794977430553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45940.794977430553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45940.794977430553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45940.794977430553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45940.794977430553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45940.794977430553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45940.794977430553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45940.794977430553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45940.794977430553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45940.794977430553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45940.794977430553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45940.794977430553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45940.794977430553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45940.794977430553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45940.794977430553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45940.794977430553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45940.794977430553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45940.794977430553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45940.794977430553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45940.794977430553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45940.794977430553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45940.794977430553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45940.794977430553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45940.794977430553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45940.794977430553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45940.794977430553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45940.794977430553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45940.794977430553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45940.794977430553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45940.794977430553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45940.794977430553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45940.794977430553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45940.794977430553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45940.794977430553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45940.794977430553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45940.794977430553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45940.794977430553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45940.794977430553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45940.794977430553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45940.794977430553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45940.794977430553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45940.794977430553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45940.794977430553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45940.794977430553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45940.794977430553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45940.794977430553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45940.794977430553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45940.794977430553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45940.794977430553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45940.794977430553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45940.794977430553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45940.794977430553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45940.794977430553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45940.794977430553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45940.794977430553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45940.794977430553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45940.794977430553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45940.794977430553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45940.794977430553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45940.794977430553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45940.794977430553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45940.794977430553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45940.794977430553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45940.794977430553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45940.794977430553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45940.794977430553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45940.794977430553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45940.794977430553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45940.794977430553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45940.794977430553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45940.794977430553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45940.794977430553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45940.794977430553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45940.794977430553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45940.794977430553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45940.794977430553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45940.794977430553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45940.794977430553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45940.794977430553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45940.794977430553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45940.794977430553</v>
      </c>
      <c r="H188" s="113"/>
      <c r="I188" s="109" t="str">
        <f>IFERROR(VLOOKUP(D188,DB!A:F,6,0),"")</f>
        <v/>
      </c>
      <c r="J188" s="108" t="str">
        <f>IFERROR(VLOOKUP(D188,DB!A:G,7,0),"")</f>
        <v/>
      </c>
      <c r="K188" s="114"/>
      <c r="L188" s="115" t="str">
        <f>IFERROR(VLOOKUP(D188,DB!A:I,9,0),"")</f>
        <v/>
      </c>
    </row>
  </sheetData>
  <dataValidations count="2">
    <dataValidation allowBlank="1" showInputMessage="1" showErrorMessage="1" sqref="E1" xr:uid="{380493DB-286A-4683-AF55-C78F04945A49}"/>
    <dataValidation type="list" allowBlank="1" showInputMessage="1" showErrorMessage="1" sqref="E3 E5:E18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2025-10-10T16:05:26Z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