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57" documentId="13_ncr:1_{F6CB121F-512D-4AA6-A0C1-0FB36C537598}" xr6:coauthVersionLast="47" xr6:coauthVersionMax="47" xr10:uidLastSave="{53D05BE8-89C1-4355-8E10-4D7C1EE2C05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B6" i="6"/>
  <c r="G6" i="6"/>
  <c r="I6" i="6"/>
  <c r="J6" i="6"/>
  <c r="L6" i="6"/>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<sst xmlns="http://schemas.openxmlformats.org/spreadsheetml/2006/main" count="178589" uniqueCount="39077">
  <si>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</si>
  <si>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</si>
  <si>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</si>
  <si>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</si>
  <si>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</si>
  <si>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</si>
  <si>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</si>
  <si>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</si>
  <si>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</si>
  <si>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</si>
  <si>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</si>
  <si>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</si>
  <si>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</si>
  <si>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</si>
  <si>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</si>
  <si>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</si>
  <si>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</si>
  <si>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</si>
  <si>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</si>
  <si>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</si>
  <si>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</si>
  <si>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</si>
  <si>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</si>
  <si>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</si>
  <si>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</si>
  <si>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</si>
  <si>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</si>
  <si>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</si>
  <si>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</si>
  <si>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</si>
  <si>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</si>
  <si>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</si>
  <si>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</si>
  <si>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</si>
  <si>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</si>
  <si>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</si>
  <si>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</si>
  <si>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</si>
  <si>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</si>
  <si>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</si>
  <si>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</si>
  <si>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</si>
  <si>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</si>
  <si>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</si>
  <si>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</si>
  <si>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</si>
  <si>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</si>
  <si>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</si>
  <si>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</si>
  <si>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</si>
  <si>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</si>
  <si>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</si>
  <si>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</si>
  <si>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</si>
  <si>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</si>
  <si>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</si>
  <si>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</si>
  <si>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</si>
  <si>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</si>
  <si>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</si>
  <si>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</si>
  <si>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</si>
  <si>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</si>
  <si>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</si>
  <si>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</si>
  <si>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</si>
  <si>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</si>
  <si>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</si>
  <si>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</si>
  <si>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</si>
  <si>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</si>
  <si>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</si>
  <si>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</si>
  <si>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</si>
  <si>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</si>
  <si>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</si>
  <si>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</si>
  <si>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</si>
  <si>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</si>
  <si>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</si>
  <si>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</si>
  <si>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</si>
  <si>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</si>
  <si>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</si>
  <si>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</si>
  <si>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</si>
  <si>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</si>
  <si>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</si>
  <si>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</si>
  <si>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</si>
  <si>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</si>
  <si>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</si>
  <si>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</si>
  <si>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</si>
  <si>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</si>
  <si>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</si>
  <si>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</si>
  <si>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</si>
  <si>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</si>
  <si>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</si>
  <si>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</si>
  <si>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</si>
  <si>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</si>
  <si>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</si>
  <si>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</si>
  <si>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</si>
  <si>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</si>
  <si>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</si>
  <si>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</si>
  <si>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</si>
  <si>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</si>
  <si>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</si>
  <si>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</si>
  <si>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</si>
  <si>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</si>
  <si>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</si>
  <si>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</si>
  <si>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</si>
  <si>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</si>
  <si>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</si>
  <si>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</si>
  <si>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</si>
  <si>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</si>
  <si>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</si>
  <si>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</si>
  <si>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</si>
  <si>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</si>
  <si>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</si>
  <si>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</si>
  <si>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</si>
  <si>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</si>
  <si>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</si>
  <si>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</si>
  <si>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</si>
  <si>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</si>
  <si>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</si>
  <si>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</si>
  <si>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</si>
  <si>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</si>
  <si>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</si>
  <si>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</si>
  <si>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</si>
  <si>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</si>
  <si>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</si>
  <si>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</si>
  <si>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</si>
  <si>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</si>
  <si>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</si>
  <si>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</si>
  <si>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</si>
  <si>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</si>
  <si>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</si>
  <si>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</si>
  <si>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</si>
  <si>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</si>
  <si>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</si>
  <si>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</si>
  <si>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</si>
  <si>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</si>
  <si>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</si>
  <si>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</si>
  <si>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</si>
  <si>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</si>
  <si>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</si>
  <si>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</si>
  <si>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</si>
  <si>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</si>
  <si>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</si>
  <si>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</si>
  <si>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</si>
  <si>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</si>
  <si>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</si>
  <si>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</si>
  <si>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</si>
  <si>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</si>
  <si>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</si>
  <si>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</si>
  <si>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</si>
  <si>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</si>
  <si>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</si>
  <si>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</si>
  <si>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</si>
  <si>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</si>
  <si>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</si>
  <si>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</si>
  <si>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</si>
  <si>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</si>
  <si>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</si>
  <si>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</si>
  <si>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</si>
  <si>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</si>
  <si>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</si>
  <si>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</si>
  <si>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</si>
  <si>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</si>
  <si>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</si>
  <si>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</si>
  <si>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</si>
  <si>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</si>
  <si>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</si>
  <si>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</si>
  <si>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</si>
  <si>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</si>
  <si>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</si>
  <si>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</si>
  <si>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</si>
  <si>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</si>
  <si>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</si>
  <si>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</si>
  <si>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</si>
  <si>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</si>
  <si>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</si>
  <si>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</si>
  <si>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</si>
  <si>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</si>
  <si>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</si>
  <si>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</si>
  <si>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</si>
  <si>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</si>
  <si>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</si>
  <si>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</si>
  <si>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</si>
  <si>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</si>
  <si>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</si>
  <si>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</si>
  <si>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</si>
  <si>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</si>
  <si>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</si>
  <si>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</si>
  <si>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</si>
  <si>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</si>
  <si>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</si>
  <si>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</si>
  <si>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</si>
  <si>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</si>
  <si>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</si>
  <si>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</si>
  <si>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</si>
  <si>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</si>
  <si>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</si>
  <si>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</si>
  <si>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</si>
  <si>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</si>
  <si>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</si>
  <si>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</si>
  <si>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</si>
  <si>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</si>
  <si>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</si>
  <si>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</si>
  <si>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</si>
  <si>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</si>
  <si>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</si>
  <si>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</si>
  <si>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</si>
  <si>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</si>
  <si>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</si>
  <si>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</si>
  <si>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</si>
  <si>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</si>
  <si>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</si>
  <si>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</si>
  <si>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</si>
  <si>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</si>
  <si>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</si>
  <si>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</si>
  <si>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</si>
  <si>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</si>
  <si>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</si>
  <si>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</si>
  <si>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</si>
  <si>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</si>
  <si>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</si>
  <si>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</si>
  <si>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</si>
  <si>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</si>
  <si>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</si>
  <si>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</si>
  <si>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</si>
  <si>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</si>
  <si>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</si>
  <si>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</si>
  <si>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</si>
  <si>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</si>
  <si>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</si>
  <si>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</si>
  <si>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</si>
  <si>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</si>
  <si>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</si>
  <si>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</si>
  <si>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</si>
  <si>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</si>
  <si>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</si>
  <si>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</si>
  <si>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</si>
  <si>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</si>
  <si>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</si>
  <si>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</si>
  <si>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</si>
  <si>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</si>
  <si>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</si>
  <si>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</si>
  <si>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</si>
  <si>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</si>
  <si>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</si>
  <si>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</si>
  <si>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</si>
  <si>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</si>
  <si>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</si>
  <si>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</si>
  <si>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</si>
  <si>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</si>
  <si>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</si>
  <si>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</si>
  <si>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</si>
  <si>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</si>
  <si>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</si>
  <si>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</si>
  <si>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</si>
  <si>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</si>
  <si>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</si>
  <si>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</si>
  <si>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</si>
  <si>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</si>
  <si>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</si>
  <si>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</si>
  <si>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</si>
  <si>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</si>
  <si>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</si>
  <si>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</si>
  <si>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</si>
  <si>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</si>
  <si>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</si>
  <si>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</si>
  <si>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</si>
  <si>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</si>
  <si>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</si>
  <si>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</si>
  <si>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</si>
  <si>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</si>
  <si>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</si>
  <si>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</si>
  <si>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</si>
  <si>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</si>
  <si>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</si>
  <si>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</si>
  <si>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</si>
  <si>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</si>
  <si>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</si>
  <si>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</si>
  <si>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</si>
  <si>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</si>
  <si>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</si>
  <si>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</si>
  <si>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</si>
  <si>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</si>
  <si>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</si>
  <si>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</si>
  <si>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</si>
  <si>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</si>
  <si>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</si>
  <si>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</si>
  <si>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</si>
  <si>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</si>
  <si>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</si>
  <si>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</si>
  <si>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</si>
  <si>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</si>
  <si>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</si>
  <si>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</si>
  <si>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</si>
  <si>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</si>
  <si>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</si>
  <si>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</si>
  <si>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</si>
  <si>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</si>
  <si>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</si>
  <si>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</si>
  <si>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</si>
  <si>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</si>
  <si>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</si>
  <si>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</si>
  <si>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</si>
  <si>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</si>
  <si>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</si>
  <si>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</si>
  <si>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</si>
  <si>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</si>
  <si>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</si>
  <si>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</si>
  <si>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</si>
  <si>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</si>
  <si>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</si>
  <si>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</si>
  <si>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</si>
  <si>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</si>
  <si>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</si>
  <si>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</si>
  <si>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</si>
  <si>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</si>
  <si>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</si>
  <si>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</si>
  <si>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</si>
  <si>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</si>
  <si>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</si>
  <si>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</si>
  <si>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</si>
  <si>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</si>
  <si>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</si>
  <si>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</si>
  <si>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</si>
  <si>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</si>
  <si>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</si>
  <si>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</si>
  <si>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</si>
  <si>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</si>
  <si>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</si>
  <si>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</si>
  <si>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</si>
  <si>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</si>
  <si>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</si>
  <si>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</si>
  <si>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</si>
  <si>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</si>
  <si>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</si>
  <si>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</si>
  <si>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</si>
  <si>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</si>
  <si>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</si>
  <si>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</si>
  <si>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</si>
  <si>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</si>
  <si>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</si>
  <si>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</si>
  <si>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</si>
  <si>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</si>
  <si>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</si>
  <si>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</si>
  <si>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</si>
  <si>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</si>
  <si>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</si>
  <si>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</si>
  <si>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</si>
  <si>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</si>
  <si>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</si>
  <si>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</si>
  <si>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</si>
  <si>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</si>
  <si>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</si>
  <si>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</si>
  <si>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</si>
  <si>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</si>
  <si>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</si>
  <si>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</si>
  <si>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</si>
  <si>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</si>
  <si>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</si>
  <si>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</si>
  <si>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</si>
  <si>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</si>
  <si>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</si>
  <si>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</si>
  <si>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</si>
  <si>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</si>
  <si>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</si>
  <si>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</si>
  <si>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</si>
  <si>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</si>
  <si>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</si>
  <si>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</si>
  <si>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</si>
  <si>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</si>
  <si>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</si>
  <si>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</si>
  <si>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</si>
  <si>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</si>
  <si>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</si>
  <si>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</si>
  <si>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</si>
  <si>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</si>
  <si>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</si>
  <si>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</si>
  <si>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</si>
  <si>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</si>
  <si>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</si>
  <si>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</si>
  <si>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</si>
  <si>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</si>
  <si>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</si>
  <si>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</si>
  <si>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</si>
  <si>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</si>
  <si>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</si>
  <si>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</si>
  <si>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</si>
  <si>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</si>
  <si>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</si>
  <si>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</si>
  <si>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</si>
  <si>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</si>
  <si>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</si>
  <si>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</si>
  <si>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</si>
  <si>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</si>
  <si>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</si>
  <si>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</si>
  <si>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</si>
  <si>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</si>
  <si>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</si>
  <si>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</si>
  <si>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</si>
  <si>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</si>
  <si>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</si>
  <si>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</si>
  <si>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</si>
  <si>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</si>
  <si>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</si>
  <si>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</si>
  <si>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</si>
  <si>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</si>
  <si>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</si>
  <si>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</si>
  <si>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</si>
  <si>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</si>
  <si>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</si>
  <si>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</si>
  <si>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</si>
  <si>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</si>
  <si>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</si>
  <si>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</si>
  <si>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</si>
  <si>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</si>
  <si>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</si>
  <si>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</si>
  <si>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</si>
  <si>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</si>
  <si>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</si>
  <si>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</si>
  <si>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</si>
  <si>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</si>
  <si>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</si>
  <si>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</si>
  <si>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</si>
  <si>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</si>
  <si>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</si>
  <si>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</si>
  <si>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</si>
  <si>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</si>
  <si>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</si>
  <si>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</si>
  <si>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</si>
  <si>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</si>
  <si>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</si>
  <si>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</si>
  <si>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</si>
  <si>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</si>
  <si>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</si>
  <si>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</si>
  <si>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</si>
  <si>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</si>
  <si>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</si>
  <si>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</si>
  <si>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</si>
  <si>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</si>
  <si>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</si>
  <si>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</si>
  <si>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</si>
  <si>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</si>
  <si>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</si>
  <si>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</si>
  <si>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</si>
  <si>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</si>
  <si>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</si>
  <si>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</si>
  <si>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</si>
  <si>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</si>
  <si>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</si>
  <si>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</si>
  <si>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</si>
  <si>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</si>
  <si>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</si>
  <si>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</si>
  <si>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</si>
  <si>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</si>
  <si>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</si>
  <si>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</si>
  <si>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</si>
  <si>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</si>
  <si>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</si>
  <si>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</si>
  <si>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</si>
  <si>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</si>
  <si>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</si>
  <si>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</si>
  <si>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</si>
  <si>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</si>
  <si>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</si>
  <si>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</si>
  <si>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</si>
  <si>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</si>
  <si>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</si>
  <si>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</si>
  <si>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</si>
  <si>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</si>
  <si>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</si>
  <si>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</si>
  <si>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</si>
  <si>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</si>
  <si>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</si>
  <si>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</si>
  <si>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</si>
  <si>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</si>
  <si>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</si>
  <si>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</si>
  <si>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</si>
  <si>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</si>
  <si>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</si>
  <si>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</si>
  <si>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</si>
  <si>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</si>
  <si>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</si>
  <si>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</si>
  <si>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</si>
  <si>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</si>
  <si>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</si>
  <si>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</si>
  <si>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</si>
  <si>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</si>
  <si>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</si>
  <si>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</si>
  <si>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</si>
  <si>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</si>
  <si>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</si>
  <si>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</si>
  <si>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</si>
  <si>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</si>
  <si>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</si>
  <si>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</si>
  <si>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</si>
  <si>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</si>
  <si>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</si>
  <si>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</si>
  <si>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</si>
  <si>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</si>
  <si>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</si>
  <si>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</si>
  <si>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</si>
  <si>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</si>
  <si>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</si>
  <si>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</si>
  <si>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</si>
  <si>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</si>
  <si>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</si>
  <si>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</si>
  <si>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</si>
  <si>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</si>
  <si>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</si>
  <si>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</si>
  <si>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</si>
  <si>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</si>
  <si>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</si>
  <si>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</si>
  <si>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</si>
  <si>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</si>
  <si>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</si>
  <si>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</si>
  <si>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</si>
  <si>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</si>
  <si>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</si>
  <si>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</si>
  <si>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</si>
  <si>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</si>
  <si>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</si>
  <si>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</si>
  <si>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</si>
  <si>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</si>
  <si>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</si>
  <si>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</si>
  <si>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</si>
  <si>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</si>
  <si>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</si>
  <si>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</si>
  <si>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</si>
  <si>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</si>
  <si>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</si>
  <si>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</si>
  <si>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</si>
  <si>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</si>
  <si>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</si>
  <si>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</si>
  <si>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</si>
  <si>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</si>
  <si>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</si>
  <si>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</si>
  <si>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</si>
  <si>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</si>
  <si>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</si>
  <si>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</si>
  <si>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</si>
  <si>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</si>
  <si>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</si>
  <si>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</si>
  <si>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</si>
  <si>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</si>
  <si>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</si>
  <si>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</si>
  <si>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</si>
  <si>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</si>
  <si>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</si>
  <si>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</si>
  <si>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</si>
  <si>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</si>
  <si>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</si>
  <si>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</si>
  <si>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</si>
  <si>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</si>
  <si>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</si>
  <si>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</si>
  <si>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</si>
  <si>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</si>
  <si>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</si>
  <si>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</si>
  <si>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</si>
  <si>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</si>
  <si>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</si>
  <si>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</si>
  <si>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</si>
  <si>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</si>
  <si>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</si>
  <si>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</si>
  <si>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</si>
  <si>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</si>
  <si>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</si>
  <si>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</si>
  <si>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</si>
  <si>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</si>
  <si>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</si>
  <si>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</si>
  <si>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</si>
  <si>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</si>
  <si>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</si>
  <si>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</si>
  <si>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</si>
  <si>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</si>
  <si>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</si>
  <si>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</si>
  <si>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</si>
  <si>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</si>
  <si>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</si>
  <si>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</si>
  <si>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</si>
  <si>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</si>
  <si>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</si>
  <si>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</si>
  <si>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</si>
  <si>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</si>
  <si>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</si>
  <si>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</si>
  <si>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</si>
  <si>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</si>
  <si>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</si>
  <si>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</si>
  <si>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</si>
  <si>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</si>
  <si>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</si>
  <si>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</si>
  <si>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</si>
  <si>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</si>
  <si>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</si>
  <si>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</si>
  <si>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</si>
  <si>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</si>
  <si>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</si>
  <si>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</si>
  <si>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</si>
  <si>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</si>
  <si>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</si>
  <si>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</si>
  <si>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</si>
  <si>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</si>
  <si>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</si>
  <si>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</si>
  <si>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</si>
  <si>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</si>
  <si>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</si>
  <si>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</si>
  <si>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</si>
  <si>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</si>
  <si>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</si>
  <si>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</si>
  <si>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</si>
  <si>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</si>
  <si>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</si>
  <si>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</si>
  <si>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</si>
  <si>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</si>
  <si>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</si>
  <si>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</si>
  <si>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</si>
  <si>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</si>
  <si>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</si>
  <si>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</si>
  <si>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</si>
  <si>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</si>
  <si>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</si>
  <si>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</si>
  <si>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</si>
  <si>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</si>
  <si>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</si>
  <si>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</si>
  <si>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</si>
  <si>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</si>
  <si>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</si>
  <si>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</si>
  <si>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</si>
  <si>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</si>
  <si>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</si>
  <si>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</si>
  <si>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</si>
  <si>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</si>
  <si>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</si>
  <si>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</si>
  <si>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</si>
  <si>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</si>
  <si>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</si>
  <si>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</si>
  <si>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</si>
  <si>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</si>
  <si>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</si>
  <si>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</si>
  <si>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</si>
  <si>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</si>
  <si>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</si>
  <si>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</si>
  <si>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</si>
  <si>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</si>
  <si>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</si>
  <si>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</si>
  <si>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</si>
  <si>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</si>
  <si>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</si>
  <si>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</si>
  <si>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</si>
  <si>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</si>
  <si>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</si>
  <si>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</si>
  <si>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</si>
  <si>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</si>
  <si>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</si>
  <si>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</si>
  <si>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</si>
  <si>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</si>
  <si>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</si>
  <si>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</si>
  <si>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</si>
  <si>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</si>
  <si>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</si>
  <si>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</si>
  <si>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</si>
  <si>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</si>
  <si>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</si>
  <si>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</si>
  <si>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</si>
  <si>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</si>
  <si>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</si>
  <si>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</si>
  <si>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</si>
  <si>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</si>
  <si>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</si>
  <si>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</si>
  <si>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</si>
  <si>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</si>
  <si>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</si>
  <si>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</si>
  <si>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</si>
  <si>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</si>
  <si>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</si>
  <si>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</si>
  <si>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</si>
  <si>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</si>
  <si>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</si>
  <si>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</si>
  <si>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</si>
  <si>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</si>
  <si>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</si>
  <si>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</si>
  <si>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</si>
  <si>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</si>
  <si>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</si>
  <si>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</si>
  <si>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</si>
  <si>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</si>
  <si>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</si>
  <si>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</si>
  <si>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</si>
  <si>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</si>
  <si>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</si>
  <si>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</si>
  <si>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</si>
  <si>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</si>
  <si>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</si>
  <si>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</si>
  <si>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</si>
  <si>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</si>
  <si>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</si>
  <si>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</si>
  <si>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</si>
  <si>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</si>
  <si>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</si>
  <si>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</si>
  <si>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</si>
  <si>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</si>
  <si>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</si>
  <si>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</si>
  <si>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</si>
  <si>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</si>
  <si>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</si>
  <si>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</si>
  <si>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</si>
  <si>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</si>
  <si>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</si>
  <si>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</si>
  <si>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</si>
  <si>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</si>
  <si>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</si>
  <si>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</si>
  <si>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</si>
  <si>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</si>
  <si>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</si>
  <si>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</si>
  <si>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</si>
  <si>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</si>
  <si>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</si>
  <si>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</si>
  <si>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</si>
  <si>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</si>
  <si>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</si>
  <si>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</si>
  <si>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</si>
  <si>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</si>
  <si>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</si>
  <si>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</si>
  <si>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</si>
  <si>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</si>
  <si>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</si>
  <si>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</si>
  <si>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</si>
  <si>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</si>
  <si>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</si>
  <si>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</si>
  <si>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</si>
  <si>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</si>
  <si>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</si>
  <si>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</si>
  <si>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</si>
  <si>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</si>
  <si>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</si>
  <si>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</si>
  <si>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</si>
  <si>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</si>
  <si>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</si>
  <si>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</si>
  <si>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</si>
  <si>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</si>
  <si>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</si>
  <si>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</si>
  <si>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</si>
  <si>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</si>
  <si>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</si>
  <si>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</si>
  <si>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</si>
  <si>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</si>
  <si>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</si>
  <si>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</si>
  <si>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</si>
  <si>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</si>
  <si>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</si>
  <si>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</si>
  <si>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</si>
  <si>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</si>
  <si>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</si>
  <si>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</si>
  <si>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</si>
  <si>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</si>
  <si>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</si>
  <si>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</si>
  <si>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</si>
  <si>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</si>
  <si>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</si>
  <si>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</si>
  <si>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</si>
  <si>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</si>
  <si>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</si>
  <si>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</si>
  <si>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</si>
  <si>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</si>
  <si>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</si>
  <si>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</si>
  <si>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</si>
  <si>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</si>
  <si>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</si>
  <si>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</si>
  <si>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</si>
  <si>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</si>
  <si>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</si>
  <si>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</si>
  <si>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</si>
  <si>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</si>
  <si>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</si>
  <si>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</si>
  <si>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</si>
  <si>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</si>
  <si>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</si>
  <si>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</si>
  <si>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</si>
  <si>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</si>
  <si>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</si>
  <si>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</si>
  <si>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</si>
  <si>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</si>
  <si>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</si>
  <si>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</si>
  <si>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</si>
  <si>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</si>
  <si>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</si>
  <si>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</si>
  <si>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</si>
  <si>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</si>
  <si>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</si>
  <si>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</si>
  <si>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</si>
  <si>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</si>
  <si>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</si>
  <si>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</si>
  <si>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</si>
  <si>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</si>
  <si>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</si>
  <si>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</si>
  <si>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</si>
  <si>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</si>
  <si>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</si>
  <si>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</si>
  <si>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</si>
  <si>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</si>
  <si>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</si>
  <si>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</si>
  <si>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</si>
  <si>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</si>
  <si>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</si>
  <si>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</si>
  <si>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</si>
  <si>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</si>
  <si>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</si>
  <si>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</si>
  <si>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</si>
  <si>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</si>
  <si>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</si>
  <si>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</si>
  <si>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</si>
  <si>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</si>
  <si>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</si>
  <si>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</si>
  <si>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</si>
  <si>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</si>
  <si>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</si>
  <si>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</si>
  <si>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</si>
  <si>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</si>
  <si>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</si>
  <si>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</si>
  <si>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</si>
  <si>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</si>
  <si>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</si>
  <si>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</si>
  <si>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</si>
  <si>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</si>
  <si>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</si>
  <si>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</si>
  <si>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</si>
  <si>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</si>
  <si>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</si>
  <si>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</si>
  <si>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</si>
  <si>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</si>
  <si>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</si>
  <si>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</si>
  <si>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</si>
  <si>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</si>
  <si>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</si>
  <si>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</si>
  <si>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</si>
  <si>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</si>
  <si>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</si>
  <si>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</si>
  <si>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</si>
  <si>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</si>
  <si>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</si>
  <si>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</si>
  <si>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</si>
  <si>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</si>
  <si>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</si>
  <si>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</si>
  <si>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</si>
  <si>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</si>
  <si>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</si>
  <si>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</si>
  <si>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</si>
  <si>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</si>
  <si>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</si>
  <si>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</si>
  <si>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</si>
  <si>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</si>
  <si>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</si>
  <si>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</si>
  <si>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</si>
  <si>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</si>
  <si>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</si>
  <si>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</si>
  <si>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</si>
  <si>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</si>
  <si>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</si>
  <si>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</si>
  <si>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</si>
  <si>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</si>
  <si>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</si>
  <si>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</si>
  <si>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</si>
  <si>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</si>
  <si>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</si>
  <si>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</si>
  <si>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</si>
  <si>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</si>
  <si>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</si>
  <si>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</si>
  <si>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</si>
  <si>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</si>
  <si>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</si>
  <si>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</si>
  <si>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</si>
  <si>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</si>
  <si>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</si>
  <si>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</si>
  <si>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</si>
  <si>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</si>
  <si>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</si>
  <si>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</si>
  <si>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</si>
  <si>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</si>
  <si>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</si>
  <si>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</si>
  <si>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</si>
  <si>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</si>
  <si>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</si>
  <si>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</si>
  <si>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</si>
  <si>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</si>
  <si>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</si>
  <si>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</si>
  <si>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</si>
  <si>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</si>
  <si>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</si>
  <si>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</si>
  <si>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</si>
  <si>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</si>
  <si>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</si>
  <si>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</si>
  <si>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</si>
  <si>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</si>
  <si>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</si>
  <si>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</si>
  <si>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</si>
  <si>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</si>
  <si>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</si>
  <si>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</si>
  <si>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</si>
  <si>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</si>
  <si>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</si>
  <si>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</si>
  <si>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</si>
  <si>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</si>
  <si>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</si>
  <si>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</si>
  <si>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</si>
  <si>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</si>
  <si>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</si>
  <si>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</si>
  <si>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</si>
  <si>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</si>
  <si>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</si>
  <si>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</si>
  <si>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</si>
  <si>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</si>
  <si>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</si>
  <si>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</si>
  <si>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</si>
  <si>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</si>
  <si>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</si>
  <si>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</si>
  <si>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</si>
  <si>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</si>
  <si>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</si>
  <si>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</si>
  <si>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</si>
  <si>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</si>
  <si>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</si>
  <si>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</si>
  <si>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</si>
  <si>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</si>
  <si>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</si>
  <si>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</si>
  <si>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</si>
  <si>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</si>
  <si>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</si>
  <si>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</si>
  <si>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</si>
  <si>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</si>
  <si>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</si>
  <si>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</si>
  <si>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</si>
  <si>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</si>
  <si>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</si>
  <si>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</si>
  <si>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</si>
  <si>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</si>
  <si>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</si>
  <si>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</si>
  <si>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</si>
  <si>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</si>
  <si>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</si>
  <si>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</si>
  <si>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</si>
  <si>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</si>
  <si>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</si>
  <si>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</si>
  <si>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</si>
  <si>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</si>
  <si>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</si>
  <si>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</si>
  <si>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</si>
  <si>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</si>
  <si>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</si>
  <si>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</si>
  <si>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</si>
  <si>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</si>
  <si>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</si>
  <si>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</si>
  <si>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</si>
  <si>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</si>
  <si>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</si>
  <si>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</si>
  <si>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</si>
  <si>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</si>
  <si>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</si>
  <si>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</si>
  <si>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</si>
  <si>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</si>
  <si>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</si>
  <si>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</si>
  <si>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</si>
  <si>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</si>
  <si>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</si>
  <si>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</si>
  <si>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</si>
  <si>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</si>
  <si>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</si>
  <si>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</si>
  <si>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</si>
  <si>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</si>
  <si>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</si>
  <si>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</si>
  <si>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</si>
  <si>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</si>
  <si>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</si>
  <si>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</si>
  <si>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</si>
  <si>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</si>
  <si>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</si>
  <si>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</si>
  <si>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</si>
  <si>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</si>
  <si>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</si>
  <si>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</si>
  <si>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</si>
  <si>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</si>
  <si>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</si>
  <si>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</si>
  <si>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</si>
  <si>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</si>
  <si>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</si>
  <si>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</si>
  <si>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</si>
  <si>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</si>
  <si>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</si>
  <si>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</si>
  <si>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</si>
  <si>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</si>
  <si>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</si>
  <si>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</si>
  <si>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</si>
  <si>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</si>
  <si>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</si>
  <si>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</si>
  <si>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</si>
  <si>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</si>
  <si>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</si>
  <si>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</si>
  <si>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</si>
  <si>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</si>
  <si>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</si>
  <si>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</si>
  <si>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</si>
  <si>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</si>
  <si>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</si>
  <si>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</si>
  <si>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</si>
  <si>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</si>
  <si>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</si>
  <si>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</si>
  <si>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</si>
  <si>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</si>
  <si>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</si>
  <si>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</si>
  <si>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</si>
  <si>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</si>
  <si>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</si>
  <si>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</si>
  <si>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</si>
  <si>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</si>
  <si>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</si>
  <si>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</si>
  <si>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</si>
  <si>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</si>
  <si>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</si>
  <si>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</si>
  <si>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</si>
  <si>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</si>
  <si>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</si>
  <si>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</si>
  <si>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</si>
  <si>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</si>
  <si>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</si>
  <si>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</si>
  <si>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</si>
  <si>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</si>
  <si>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</si>
  <si>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</si>
  <si>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</si>
  <si>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</si>
  <si>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</si>
  <si>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</si>
  <si>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</si>
  <si>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</si>
  <si>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</si>
  <si>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</si>
  <si>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</si>
  <si>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</si>
  <si>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</si>
  <si>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</si>
  <si>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</si>
  <si>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</si>
  <si>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</si>
  <si>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</si>
  <si>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</si>
  <si>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</si>
  <si>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</si>
  <si>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</si>
  <si>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</si>
  <si>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</si>
  <si>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</si>
  <si>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</si>
  <si>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</si>
  <si>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</si>
  <si>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</si>
  <si>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</si>
  <si>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</si>
  <si>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</si>
  <si>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</si>
  <si>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</si>
  <si>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</si>
  <si>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</si>
  <si>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</si>
  <si>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</si>
  <si>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</si>
  <si>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</si>
  <si>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</si>
  <si>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</si>
  <si>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</si>
  <si>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</si>
  <si>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</si>
  <si>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</si>
  <si>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</si>
  <si>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</si>
  <si>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</si>
  <si>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</si>
  <si>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</si>
  <si>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</si>
  <si>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</si>
  <si>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</si>
  <si>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</si>
  <si>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</si>
  <si>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</si>
  <si>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</si>
  <si>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</si>
  <si>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</si>
  <si>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</si>
  <si>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</si>
  <si>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</si>
  <si>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</si>
  <si>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</si>
  <si>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</si>
  <si>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</si>
  <si>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</si>
  <si>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</si>
  <si>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</si>
  <si>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</si>
  <si>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</si>
  <si>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</si>
  <si>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</si>
  <si>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</si>
  <si>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</si>
  <si>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</si>
  <si>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</si>
  <si>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</si>
  <si>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</si>
  <si>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</si>
  <si>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</si>
  <si>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</si>
  <si>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</si>
  <si>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</si>
  <si>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</si>
  <si>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</si>
  <si>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</si>
  <si>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</si>
  <si>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</si>
  <si>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</si>
  <si>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</si>
  <si>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</si>
  <si>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</si>
  <si>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</si>
  <si>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</si>
  <si>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</si>
  <si>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</si>
  <si>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</si>
  <si>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</si>
  <si>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</si>
  <si>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</si>
  <si>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</si>
  <si>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</si>
  <si>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</si>
  <si>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</si>
  <si>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</si>
  <si>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</si>
  <si>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</si>
  <si>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</si>
  <si>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</si>
  <si>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</si>
  <si>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</si>
  <si>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</si>
  <si>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</si>
  <si>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</si>
  <si>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</si>
  <si>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</si>
  <si>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</si>
  <si>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</si>
  <si>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</si>
  <si>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</si>
  <si>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</si>
  <si>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</si>
  <si>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</si>
  <si>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</si>
  <si>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</si>
  <si>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</si>
  <si>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</si>
  <si>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</si>
  <si>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</si>
  <si>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</si>
  <si>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</si>
  <si>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</si>
  <si>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</si>
  <si>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</si>
  <si>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</si>
  <si>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</si>
  <si>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</si>
  <si>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</si>
  <si>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</si>
  <si>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</si>
  <si>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</si>
  <si>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</si>
  <si>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</si>
  <si>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</si>
  <si>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</si>
  <si>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</si>
  <si>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</si>
  <si>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</si>
  <si>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</si>
  <si>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</si>
  <si>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</si>
  <si>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</si>
  <si>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</si>
  <si>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</si>
  <si>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</si>
  <si>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</si>
  <si>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</si>
  <si>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</si>
  <si>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</si>
  <si>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</si>
  <si>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</si>
  <si>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</si>
  <si>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</si>
  <si>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</si>
  <si>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</si>
  <si>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</si>
  <si>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</si>
  <si>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</si>
  <si>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</si>
  <si>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</si>
  <si>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</si>
  <si>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</si>
  <si>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</si>
  <si>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</si>
  <si>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</si>
  <si>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</si>
  <si>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</si>
  <si>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</si>
  <si>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</si>
  <si>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</si>
  <si>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</si>
  <si>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</si>
  <si>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</si>
  <si>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</si>
  <si>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</si>
  <si>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</si>
  <si>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</si>
  <si>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</si>
  <si>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</si>
  <si>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</si>
  <si>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</si>
  <si>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</si>
  <si>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</si>
  <si>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</si>
  <si>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</si>
  <si>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</si>
  <si>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</si>
  <si>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</si>
  <si>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</si>
  <si>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</si>
  <si>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</si>
  <si>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</si>
  <si>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</si>
  <si>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</si>
  <si>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</si>
  <si>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</si>
  <si>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</si>
  <si>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</si>
  <si>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</si>
  <si>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</si>
  <si>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</si>
  <si>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</si>
  <si>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</si>
  <si>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</si>
  <si>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</si>
  <si>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</si>
  <si>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</si>
  <si>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</si>
  <si>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</si>
  <si>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</si>
  <si>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</si>
  <si>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</si>
  <si>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</si>
  <si>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</si>
  <si>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</si>
  <si>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</si>
  <si>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</si>
  <si>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</si>
  <si>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</si>
  <si>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</si>
  <si>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</si>
  <si>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</si>
  <si>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</si>
  <si>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</si>
  <si>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</si>
  <si>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</si>
  <si>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</si>
  <si>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</si>
  <si>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</si>
  <si>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</si>
  <si>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</si>
  <si>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</si>
  <si>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</si>
  <si>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</si>
  <si>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</si>
  <si>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</si>
  <si>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</si>
  <si>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</si>
  <si>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</si>
  <si>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</si>
  <si>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</si>
  <si>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</si>
  <si>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</si>
  <si>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</si>
  <si>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</si>
  <si>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</si>
  <si>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</si>
  <si>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</si>
  <si>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</si>
  <si>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</si>
  <si>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</si>
  <si>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</si>
  <si>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</si>
  <si>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</si>
  <si>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</si>
  <si>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</si>
  <si>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</si>
  <si>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</si>
  <si>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</si>
  <si>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</si>
  <si>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</si>
  <si>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</si>
  <si>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</si>
  <si>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</si>
  <si>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</si>
  <si>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</si>
  <si>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</si>
  <si>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</si>
  <si>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</si>
  <si>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</si>
  <si>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</si>
  <si>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</si>
  <si>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</si>
  <si>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</si>
  <si>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</si>
  <si>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</si>
  <si>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</si>
  <si>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</si>
  <si>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</si>
  <si>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</si>
  <si>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</si>
  <si>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</si>
  <si>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</si>
  <si>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</si>
  <si>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</si>
  <si>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</si>
  <si>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</si>
  <si>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</si>
  <si>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</si>
  <si>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</si>
  <si>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</si>
  <si>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</si>
  <si>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</si>
  <si>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</si>
  <si>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</si>
  <si>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</si>
  <si>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</si>
  <si>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</si>
  <si>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</si>
  <si>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</si>
  <si>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</si>
  <si>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</si>
  <si>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</si>
  <si>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</si>
  <si>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</si>
  <si>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</si>
  <si>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</si>
  <si>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</si>
  <si>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</si>
  <si>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</si>
  <si>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</si>
  <si>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</si>
  <si>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</si>
  <si>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</si>
  <si>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</si>
  <si>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</si>
  <si>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</si>
  <si>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</si>
  <si>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</si>
  <si>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</si>
  <si>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</si>
  <si>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</si>
  <si>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</si>
  <si>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</si>
  <si>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</si>
  <si>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</si>
  <si>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</si>
  <si>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</si>
  <si>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</si>
  <si>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</si>
  <si>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</si>
  <si>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</si>
  <si>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</si>
  <si>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</si>
  <si>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</si>
  <si>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</si>
  <si>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</si>
  <si>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</si>
  <si>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</si>
  <si>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</si>
  <si>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</si>
  <si>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</si>
  <si>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</si>
  <si>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</si>
  <si>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</si>
  <si>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</si>
  <si>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</si>
  <si>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</si>
  <si>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</si>
  <si>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</si>
  <si>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</si>
  <si>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</si>
  <si>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</si>
  <si>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</si>
  <si>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</si>
  <si>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</si>
  <si>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</si>
  <si>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</si>
  <si>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</si>
  <si>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</si>
  <si>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</si>
  <si>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</si>
  <si>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</si>
  <si>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</si>
  <si>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</si>
  <si>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</si>
  <si>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</si>
  <si>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</si>
  <si>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</si>
  <si>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</si>
  <si>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</si>
  <si>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</si>
  <si>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</si>
  <si>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</si>
  <si>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</si>
  <si>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</si>
  <si>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</si>
  <si>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</si>
  <si>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</si>
  <si>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</si>
  <si>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</si>
  <si>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</si>
  <si>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</si>
  <si>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</si>
  <si>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</si>
  <si>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</si>
  <si>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</si>
  <si>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</si>
  <si>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</si>
  <si>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</si>
  <si>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</si>
  <si>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</si>
  <si>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</si>
  <si>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</si>
  <si>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</si>
  <si>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</si>
  <si>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</si>
  <si>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</si>
  <si>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</si>
  <si>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</si>
  <si>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</si>
  <si>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</si>
  <si>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</si>
  <si>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</si>
  <si>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</si>
  <si>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</si>
  <si>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</si>
  <si>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</si>
  <si>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</si>
  <si>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</si>
  <si>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</si>
  <si>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</si>
  <si>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</si>
  <si>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</si>
  <si>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</si>
  <si>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</si>
  <si>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</si>
  <si>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</si>
  <si>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</si>
  <si>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</si>
  <si>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</si>
  <si>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</si>
  <si>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</si>
  <si>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</si>
  <si>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</si>
  <si>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</si>
  <si>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</si>
  <si>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</si>
  <si>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</si>
  <si>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</si>
  <si>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</si>
  <si>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</si>
  <si>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</si>
  <si>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</si>
  <si>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</si>
  <si>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</si>
  <si>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</si>
  <si>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</si>
  <si>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</si>
  <si>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</si>
  <si>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</si>
  <si>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</si>
  <si>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</si>
  <si>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</si>
  <si>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</si>
  <si>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</si>
  <si>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</si>
  <si>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</si>
  <si>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</si>
  <si>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</si>
  <si>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</si>
  <si>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</si>
  <si>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</si>
  <si>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</si>
  <si>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</si>
  <si>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</si>
  <si>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</si>
  <si>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</si>
  <si>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</si>
  <si>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</si>
  <si>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</si>
  <si>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</si>
  <si>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</si>
  <si>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</si>
  <si>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</si>
  <si>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</si>
  <si>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</si>
  <si>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</si>
  <si>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</si>
  <si>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</si>
  <si>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</si>
  <si>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</si>
  <si>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</si>
  <si>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</si>
  <si>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</si>
  <si>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</si>
  <si>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</si>
  <si>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</si>
  <si>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</si>
  <si>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</si>
  <si>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</si>
  <si>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</si>
  <si>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</si>
  <si>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</si>
  <si>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</si>
  <si>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</si>
  <si>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</si>
  <si>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</si>
  <si>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</si>
  <si>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</si>
  <si>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</si>
  <si>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</si>
  <si>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</si>
  <si>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</si>
  <si>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</si>
  <si>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</si>
  <si>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</si>
  <si>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</si>
  <si>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</si>
  <si>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</si>
  <si>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</si>
  <si>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</si>
  <si>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</si>
  <si>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</si>
  <si>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</si>
  <si>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</si>
  <si>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</si>
  <si>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</si>
  <si>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</si>
  <si>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</si>
  <si>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</si>
  <si>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</si>
  <si>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</si>
  <si>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</si>
  <si>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</si>
  <si>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</si>
  <si>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</si>
  <si>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</si>
  <si>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</si>
  <si>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</si>
  <si>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</si>
  <si>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</si>
  <si>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</si>
  <si>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</si>
  <si>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</si>
  <si>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</si>
  <si>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</si>
  <si>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</si>
  <si>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</si>
  <si>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</si>
  <si>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</si>
  <si>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</si>
  <si>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</si>
  <si>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</si>
  <si>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</si>
  <si>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</si>
  <si>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</si>
  <si>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</si>
  <si>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</si>
  <si>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</si>
  <si>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</si>
  <si>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</si>
  <si>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</si>
  <si>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</si>
  <si>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</si>
  <si>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</si>
  <si>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</si>
  <si>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</si>
  <si>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</si>
  <si>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</si>
  <si>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</si>
  <si>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</si>
  <si>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</si>
  <si>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</si>
  <si>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</si>
  <si>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</si>
  <si>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</si>
  <si>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</si>
  <si>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</si>
  <si>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</si>
  <si>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</si>
  <si>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</si>
  <si>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</si>
  <si>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</si>
  <si>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</si>
  <si>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</si>
  <si>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</si>
  <si>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</si>
  <si>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</si>
  <si>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</si>
  <si>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</si>
  <si>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</si>
  <si>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</si>
  <si>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</si>
  <si>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</si>
  <si>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</si>
  <si>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</si>
  <si>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</si>
  <si>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</si>
  <si>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</si>
  <si>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</si>
  <si>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</si>
  <si>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</si>
  <si>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</si>
  <si>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</si>
  <si>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</si>
  <si>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</si>
  <si>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</si>
  <si>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</si>
  <si>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</si>
  <si>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</si>
  <si>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</si>
  <si>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</si>
  <si>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</si>
  <si>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</si>
  <si>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</si>
  <si>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</si>
  <si>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</si>
  <si>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</si>
  <si>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</si>
  <si>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</si>
  <si>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</si>
  <si>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</si>
  <si>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</si>
  <si>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</si>
  <si>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</si>
  <si>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</si>
  <si>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</si>
  <si>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</si>
  <si>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</si>
  <si>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</si>
  <si>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</si>
  <si>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</si>
  <si>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</si>
  <si>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</si>
  <si>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</si>
  <si>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</si>
  <si>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</si>
  <si>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</si>
  <si>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</si>
  <si>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</si>
  <si>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</si>
  <si>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</si>
  <si>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</si>
  <si>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</si>
  <si>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</si>
  <si>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</si>
  <si>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</si>
  <si>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</si>
  <si>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</si>
  <si>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</si>
  <si>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</si>
  <si>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</si>
  <si>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</si>
  <si>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</si>
  <si>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</si>
  <si>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</si>
  <si>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</si>
  <si>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</si>
  <si>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</si>
  <si>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</si>
  <si>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</si>
  <si>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</si>
  <si>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</si>
  <si>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</si>
  <si>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</si>
  <si>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</si>
  <si>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</si>
  <si>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</si>
  <si>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</si>
  <si>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</si>
  <si>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</si>
  <si>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</si>
  <si>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</si>
  <si>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</si>
  <si>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</si>
  <si>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</si>
  <si>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</si>
  <si>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</si>
  <si>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</si>
  <si>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</si>
  <si>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</si>
  <si>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</si>
  <si>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</si>
  <si>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</si>
  <si>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</si>
  <si>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</si>
  <si>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</si>
  <si>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</si>
  <si>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</si>
  <si>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</si>
  <si>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</si>
  <si>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</si>
  <si>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</si>
  <si>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</si>
  <si>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</si>
  <si>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</si>
  <si>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</si>
  <si>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</si>
  <si>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</si>
  <si>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</si>
  <si>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</si>
  <si>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</si>
  <si>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</si>
  <si>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</si>
  <si>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</si>
  <si>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</si>
  <si>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</si>
  <si>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</si>
  <si>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</si>
  <si>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</si>
  <si>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</si>
  <si>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</si>
  <si>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</si>
  <si>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</si>
  <si>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</si>
  <si>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</si>
  <si>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</si>
  <si>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</si>
  <si>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</si>
  <si>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</si>
  <si>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</si>
  <si>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</si>
  <si>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</si>
  <si>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</si>
  <si>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</si>
  <si>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</si>
  <si>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</si>
  <si>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</si>
  <si>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</si>
  <si>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</si>
  <si>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</si>
  <si>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</si>
  <si>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</si>
  <si>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</si>
  <si>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</si>
  <si>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</si>
  <si>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</si>
  <si>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</si>
  <si>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</si>
  <si>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</si>
  <si>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</si>
  <si>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</si>
  <si>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</si>
  <si>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</si>
  <si>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</si>
  <si>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</si>
  <si>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</si>
  <si>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</si>
  <si>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</si>
  <si>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</si>
  <si>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</si>
  <si>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</si>
  <si>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</si>
  <si>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</si>
  <si>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</si>
  <si>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</si>
  <si>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</si>
  <si>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</si>
  <si>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</si>
  <si>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</si>
  <si>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</si>
  <si>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</si>
  <si>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</si>
  <si>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</si>
  <si>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</si>
  <si>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</si>
  <si>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</si>
  <si>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</si>
  <si>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</si>
  <si>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</si>
  <si>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</si>
  <si>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</si>
  <si>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</si>
  <si>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</si>
  <si>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</si>
  <si>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</si>
  <si>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</si>
  <si>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</si>
  <si>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</si>
  <si>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</si>
  <si>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</si>
  <si>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</si>
  <si>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</si>
  <si>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</si>
  <si>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</si>
  <si>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</si>
  <si>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</si>
  <si>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</si>
  <si>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</si>
  <si>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</si>
  <si>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</si>
  <si>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</si>
  <si>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</si>
  <si>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</si>
  <si>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</si>
  <si>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</si>
  <si>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</si>
  <si>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</si>
  <si>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</si>
  <si>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</si>
  <si>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</si>
  <si>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</si>
  <si>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</si>
  <si>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</si>
  <si>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</si>
  <si>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</si>
  <si>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</si>
  <si>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</si>
  <si>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</si>
  <si>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</si>
  <si>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</si>
  <si>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</si>
  <si>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</si>
  <si>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</si>
  <si>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</si>
  <si>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</si>
  <si>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</si>
  <si>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</si>
  <si>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</si>
  <si>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</si>
  <si>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</si>
  <si>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</si>
  <si>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</si>
  <si>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</si>
  <si>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</si>
  <si>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</si>
  <si>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</si>
  <si>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</si>
  <si>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</si>
  <si>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</si>
  <si>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</si>
  <si>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</si>
  <si>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</si>
  <si>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</si>
  <si>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</si>
  <si>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</si>
  <si>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</si>
  <si>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</si>
  <si>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</si>
  <si>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</si>
  <si>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</si>
  <si>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</si>
  <si>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</si>
  <si>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</si>
  <si>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</si>
  <si>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</si>
  <si>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</si>
  <si>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</si>
  <si>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</si>
  <si>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</si>
  <si>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</si>
  <si>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</si>
  <si>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</si>
  <si>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</si>
  <si>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</si>
  <si>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</si>
  <si>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</si>
  <si>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</si>
  <si>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</si>
  <si>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</si>
  <si>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</si>
  <si>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</si>
  <si>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</si>
  <si>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</si>
  <si>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</si>
  <si>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</si>
  <si>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</si>
  <si>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</si>
  <si>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</si>
  <si>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</si>
  <si>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</si>
  <si>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</si>
  <si>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</si>
  <si>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</si>
  <si>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</si>
  <si>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</si>
  <si>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</si>
  <si>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</si>
  <si>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</si>
  <si>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</si>
  <si>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</si>
  <si>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</si>
  <si>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</si>
  <si>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</si>
  <si>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</si>
  <si>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</si>
  <si>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</si>
  <si>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</si>
  <si>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</si>
  <si>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</si>
  <si>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</si>
  <si>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</si>
  <si>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</si>
  <si>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</si>
  <si>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</si>
  <si>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</si>
  <si>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</si>
  <si>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</si>
  <si>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</si>
  <si>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</si>
  <si>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</si>
  <si>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</si>
  <si>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</si>
  <si>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</si>
  <si>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</si>
  <si>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</si>
  <si>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</si>
  <si>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</si>
  <si>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</si>
  <si>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</si>
  <si>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</si>
  <si>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</si>
  <si>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</si>
  <si>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</si>
  <si>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</si>
  <si>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</si>
  <si>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</si>
  <si>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</si>
  <si>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</si>
  <si>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</si>
  <si>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</si>
  <si>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</si>
  <si>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</si>
  <si>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</si>
  <si>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</si>
  <si>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</si>
  <si>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</si>
  <si>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</si>
  <si>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</si>
  <si>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</si>
  <si>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</si>
  <si>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</si>
  <si>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</si>
  <si>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</si>
  <si>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</si>
  <si>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</si>
  <si>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</si>
  <si>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</si>
  <si>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</si>
  <si>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</si>
  <si>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</si>
  <si>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</si>
  <si>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</si>
  <si>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</si>
  <si>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</si>
  <si>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</si>
  <si>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</si>
  <si>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</si>
  <si>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</si>
  <si>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</si>
  <si>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</si>
  <si>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</si>
  <si>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</si>
  <si>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</si>
  <si>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</si>
  <si>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</si>
  <si>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</si>
  <si>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</si>
  <si>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</si>
  <si>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</si>
  <si>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</si>
  <si>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</si>
  <si>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</si>
  <si>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</si>
  <si>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</si>
  <si>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</si>
  <si>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</si>
  <si>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</si>
  <si>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</si>
  <si>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</si>
  <si>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</si>
  <si>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</si>
  <si>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</si>
  <si>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</si>
  <si>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</si>
  <si>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</si>
  <si>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</si>
  <si>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</si>
  <si>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</si>
  <si>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</si>
  <si>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</si>
  <si>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</si>
  <si>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</si>
  <si>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</si>
  <si>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</si>
  <si>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</si>
  <si>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</si>
  <si>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</si>
  <si>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</si>
  <si>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</si>
  <si>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</si>
  <si>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</si>
  <si>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</si>
  <si>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</si>
  <si>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</si>
  <si>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</si>
  <si>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</si>
  <si>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</si>
  <si>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</si>
  <si>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</si>
  <si>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</si>
  <si>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</si>
  <si>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</si>
  <si>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</si>
  <si>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</si>
  <si>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</si>
  <si>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</si>
  <si>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</si>
  <si>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</si>
  <si>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</si>
  <si>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</si>
  <si>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</si>
  <si>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</si>
  <si>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</si>
  <si>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</si>
  <si>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</si>
  <si>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</si>
  <si>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</si>
  <si>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</si>
  <si>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</si>
  <si>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</si>
  <si>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</si>
  <si>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</si>
  <si>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</si>
  <si>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</si>
  <si>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</si>
  <si>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</si>
  <si>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</si>
  <si>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</si>
  <si>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</si>
  <si>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</si>
  <si>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</si>
  <si>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</si>
  <si>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</si>
  <si>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</si>
  <si>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</si>
  <si>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</si>
  <si>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</si>
  <si>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</si>
  <si>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</si>
  <si>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</si>
  <si>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</si>
  <si>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</si>
  <si>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</si>
  <si>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</si>
  <si>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</si>
  <si>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</si>
  <si>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</si>
  <si>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</si>
  <si>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</si>
  <si>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</si>
  <si>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</si>
  <si>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</si>
  <si>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</si>
  <si>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</si>
  <si>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</si>
  <si>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</si>
  <si>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</si>
  <si>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</si>
  <si>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</si>
  <si>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</si>
  <si>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</si>
  <si>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</si>
  <si>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</si>
  <si>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</si>
  <si>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</si>
  <si>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</si>
  <si>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</si>
  <si>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</si>
  <si>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</si>
  <si>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</si>
  <si>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</si>
  <si>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</si>
  <si>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</si>
  <si>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</si>
  <si>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</si>
  <si>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</si>
  <si>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</si>
  <si>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</si>
  <si>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</si>
  <si>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</si>
  <si>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</si>
  <si>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</si>
  <si>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</si>
  <si>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</si>
  <si>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</si>
  <si>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</si>
  <si>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</si>
  <si>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</si>
  <si>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</si>
  <si>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</si>
  <si>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</si>
  <si>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</si>
  <si>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</si>
  <si>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</si>
  <si>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</si>
  <si>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</si>
  <si>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</si>
  <si>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</si>
  <si>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</si>
  <si>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</si>
  <si>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</si>
  <si>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</si>
  <si>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</si>
  <si>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</si>
  <si>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</si>
  <si>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</si>
  <si>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</si>
  <si>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</si>
  <si>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</si>
  <si>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</si>
  <si>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</si>
  <si>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</si>
  <si>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</si>
  <si>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</si>
  <si>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</si>
  <si>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</si>
  <si>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</si>
  <si>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</si>
  <si>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</si>
  <si>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</si>
  <si>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</si>
  <si>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</si>
  <si>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</si>
  <si>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</si>
  <si>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</si>
  <si>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</si>
  <si>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</si>
  <si>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</si>
  <si>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</si>
  <si>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</si>
  <si>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</si>
  <si>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</si>
  <si>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</si>
  <si>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</si>
  <si>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</si>
  <si>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</si>
  <si>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</si>
  <si>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</si>
  <si>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</si>
  <si>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</si>
  <si>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</si>
  <si>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</si>
  <si>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</si>
  <si>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</si>
  <si>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</si>
  <si>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</si>
  <si>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</si>
  <si>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</si>
  <si>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</si>
  <si>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</si>
  <si>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</si>
  <si>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</si>
  <si>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</si>
  <si>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</si>
  <si>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</si>
  <si>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</si>
  <si>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</si>
  <si>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</si>
  <si>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</si>
  <si>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</si>
  <si>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</si>
  <si>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</si>
  <si>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</si>
  <si>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</si>
  <si>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</si>
  <si>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</si>
  <si>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</si>
  <si>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</si>
  <si>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</si>
  <si>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</si>
  <si>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</si>
  <si>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</si>
  <si>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</si>
  <si>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</si>
  <si>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</si>
  <si>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</si>
  <si>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</si>
  <si>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</si>
  <si>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</si>
  <si>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</si>
  <si>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</si>
  <si>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</si>
  <si>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</si>
  <si>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</si>
  <si>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</si>
  <si>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</si>
  <si>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</si>
  <si>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</si>
  <si>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</si>
  <si>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</si>
  <si>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</si>
  <si>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</si>
  <si>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</si>
  <si>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</si>
  <si>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</si>
  <si>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</si>
  <si>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</si>
  <si>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</si>
  <si>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</si>
  <si>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</si>
  <si>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</si>
  <si>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</si>
  <si>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</si>
  <si>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</si>
  <si>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</si>
  <si>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</si>
  <si>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</si>
  <si>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</si>
  <si>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</si>
  <si>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</si>
  <si>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</si>
  <si>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</si>
  <si>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</si>
  <si>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</si>
  <si>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</si>
  <si>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</si>
  <si>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</si>
  <si>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</si>
  <si>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</si>
  <si>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</si>
  <si>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</si>
  <si>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</si>
  <si>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</si>
  <si>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</si>
  <si>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</si>
  <si>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</si>
  <si>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</si>
  <si>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</si>
  <si>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</si>
  <si>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</si>
  <si>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</si>
  <si>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</si>
  <si>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</si>
  <si>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</si>
  <si>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</si>
  <si>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</si>
  <si>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</si>
  <si>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</si>
  <si>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</si>
  <si>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</si>
  <si>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</si>
  <si>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</si>
  <si>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</si>
  <si>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</si>
  <si>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</si>
  <si>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</si>
  <si>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</si>
  <si>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</si>
  <si>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</si>
  <si>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</si>
  <si>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</si>
  <si>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</si>
  <si>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</si>
  <si>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</si>
  <si>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</si>
  <si>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</si>
  <si>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</si>
  <si>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</si>
  <si>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</si>
  <si>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</si>
  <si>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</si>
  <si>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</si>
  <si>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</si>
  <si>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</si>
  <si>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</si>
  <si>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</si>
  <si>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</si>
  <si>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</si>
  <si>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</si>
  <si>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</si>
  <si>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</si>
  <si>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</si>
  <si>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</si>
  <si>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</si>
  <si>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</si>
  <si>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</si>
  <si>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</si>
  <si>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</si>
  <si>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</si>
  <si>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</si>
  <si>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</si>
  <si>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</si>
  <si>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</si>
  <si>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</si>
  <si>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</si>
  <si>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</si>
  <si>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</si>
  <si>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</si>
  <si>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</si>
  <si>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</si>
  <si>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</si>
  <si>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</si>
  <si>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</si>
  <si>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</si>
  <si>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</si>
  <si>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</si>
  <si>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</si>
  <si>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</si>
  <si>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</si>
  <si>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</si>
  <si>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</si>
  <si>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</si>
  <si>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</si>
  <si>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</si>
  <si>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</si>
  <si>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</si>
  <si>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</si>
  <si>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</si>
  <si>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</si>
  <si>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</si>
  <si>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</si>
  <si>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</si>
  <si>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</si>
  <si>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</si>
  <si>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</si>
  <si>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</si>
  <si>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</si>
  <si>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</si>
  <si>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</si>
  <si>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</si>
  <si>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</si>
  <si>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</si>
  <si>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</si>
  <si>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</si>
  <si>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</si>
  <si>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</si>
  <si>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</si>
  <si>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</si>
  <si>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</si>
  <si>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</si>
  <si>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</si>
  <si>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</si>
  <si>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</si>
  <si>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</si>
  <si>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</si>
  <si>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</si>
  <si>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</si>
  <si>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</si>
  <si>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</si>
  <si>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</si>
  <si>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</si>
  <si>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</si>
  <si>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</si>
  <si>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</si>
  <si>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</si>
  <si>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</si>
  <si>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</si>
  <si>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</si>
  <si>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</si>
  <si>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</si>
  <si>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</si>
  <si>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</si>
  <si>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</si>
  <si>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</si>
  <si>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</si>
  <si>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</si>
  <si>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</si>
  <si>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</si>
  <si>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</si>
  <si>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</si>
  <si>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</si>
  <si>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</si>
  <si>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</si>
  <si>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</si>
  <si>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</si>
  <si>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</si>
  <si>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</si>
  <si>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</si>
  <si>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</si>
  <si>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</si>
  <si>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</si>
  <si>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</si>
  <si>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</si>
  <si>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</si>
  <si>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</si>
  <si>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</si>
  <si>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</si>
  <si>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</si>
  <si>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</si>
  <si>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</si>
  <si>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</si>
  <si>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</si>
  <si>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</si>
  <si>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</si>
  <si>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</si>
  <si>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</si>
  <si>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</si>
  <si>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</si>
  <si>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</si>
  <si>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</si>
  <si>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</si>
  <si>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</si>
  <si>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</si>
  <si>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</si>
  <si>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</si>
  <si>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</si>
  <si>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</si>
  <si>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</si>
  <si>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</si>
  <si>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</si>
  <si>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</si>
  <si>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</si>
  <si>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</si>
  <si>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</si>
  <si>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</si>
  <si>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</si>
  <si>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</si>
  <si>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</si>
  <si>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</si>
  <si>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</si>
  <si>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</si>
  <si>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</si>
  <si>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</si>
  <si>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</si>
  <si>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</si>
  <si>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</si>
  <si>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</si>
  <si>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</si>
  <si>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</si>
  <si>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</si>
  <si>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</si>
  <si>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</si>
  <si>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</si>
  <si>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</si>
  <si>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</si>
  <si>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</si>
  <si>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</si>
  <si>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</si>
  <si>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</si>
  <si>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</si>
  <si>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</si>
  <si>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</si>
  <si>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</si>
  <si>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</si>
  <si>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</si>
  <si>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</si>
  <si>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</si>
  <si>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</si>
  <si>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</si>
  <si>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</si>
  <si>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</si>
  <si>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</si>
  <si>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</si>
  <si>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</si>
  <si>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</si>
  <si>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</si>
  <si>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</si>
  <si>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</si>
  <si>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</si>
  <si>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</si>
  <si>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</si>
  <si>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</si>
  <si>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</si>
  <si>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</si>
  <si>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</si>
  <si>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</si>
  <si>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</si>
  <si>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</si>
  <si>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</si>
  <si>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</si>
  <si>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</si>
  <si>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</si>
  <si>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</si>
  <si>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</si>
  <si>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</si>
  <si>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</si>
  <si>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</si>
  <si>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</si>
  <si>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</si>
  <si>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</si>
  <si>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</si>
  <si>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</si>
  <si>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</si>
  <si>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</si>
  <si>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</si>
  <si>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</si>
  <si>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</si>
  <si>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</si>
  <si>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</si>
  <si>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</si>
  <si>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</si>
  <si>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</si>
  <si>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</si>
  <si>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</si>
  <si>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</si>
  <si>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</si>
  <si>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</si>
  <si>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</si>
  <si>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</si>
  <si>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</si>
  <si>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</si>
  <si>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</si>
  <si>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</si>
  <si>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</si>
  <si>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</si>
  <si>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</si>
  <si>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</si>
  <si>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</si>
  <si>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</si>
  <si>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</si>
  <si>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</si>
  <si>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</si>
  <si>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</si>
  <si>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</si>
  <si>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</si>
  <si>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</si>
  <si>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</si>
  <si>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</si>
  <si>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</si>
  <si>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</si>
  <si>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</si>
  <si>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</si>
  <si>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</si>
  <si>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</si>
  <si>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</si>
  <si>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</si>
  <si>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</si>
  <si>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</si>
  <si>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</si>
  <si>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</si>
  <si>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</si>
  <si>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</si>
  <si>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</si>
  <si>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</si>
  <si>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</si>
  <si>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</si>
  <si>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</si>
  <si>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</si>
  <si>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</si>
  <si>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</si>
  <si>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</si>
  <si>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</si>
  <si>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</si>
  <si>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</si>
  <si>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</si>
  <si>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</si>
  <si>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</si>
  <si>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</si>
  <si>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</si>
  <si>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</si>
  <si>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</si>
  <si>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</si>
  <si>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</si>
  <si>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</si>
  <si>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</si>
  <si>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</si>
  <si>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</si>
  <si>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</si>
  <si>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</si>
  <si>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</si>
  <si>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</si>
  <si>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</si>
  <si>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</si>
  <si>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</si>
  <si>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</si>
  <si>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</si>
  <si>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</si>
  <si>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</si>
  <si>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</si>
  <si>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</si>
  <si>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</si>
  <si>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</si>
  <si>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</si>
  <si>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</si>
  <si>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</si>
  <si>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</si>
  <si>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</si>
  <si>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</si>
  <si>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</si>
  <si>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</si>
  <si>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</si>
  <si>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</si>
  <si>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</si>
  <si>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</si>
  <si>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</si>
  <si>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</si>
  <si>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</si>
  <si>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</si>
  <si>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</si>
  <si>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</si>
  <si>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</si>
  <si>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</si>
  <si>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</si>
  <si>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</si>
  <si>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</si>
  <si>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</si>
  <si>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</si>
  <si>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</si>
  <si>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</si>
  <si>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</si>
  <si>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</si>
  <si>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</si>
  <si>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</si>
  <si>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</si>
  <si>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</si>
  <si>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</si>
  <si>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</si>
  <si>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</si>
  <si>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</si>
  <si>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</si>
  <si>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</si>
  <si>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</si>
  <si>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</si>
  <si>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</si>
  <si>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</si>
  <si>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</si>
  <si>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</si>
  <si>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</si>
  <si>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</si>
  <si>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</si>
  <si>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</si>
  <si>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</si>
  <si>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</si>
  <si>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</si>
  <si>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</si>
  <si>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</si>
  <si>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</si>
  <si>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</si>
  <si>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</si>
  <si>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</si>
  <si>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</si>
  <si>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</si>
  <si>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</si>
  <si>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</si>
  <si>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</si>
  <si>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</si>
  <si>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</si>
  <si>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</si>
  <si>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</si>
  <si>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</si>
  <si>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</si>
  <si>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</si>
  <si>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</si>
  <si>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</si>
  <si>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</si>
  <si>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</si>
  <si>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</si>
  <si>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</si>
  <si>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</si>
  <si>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</si>
  <si>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</si>
  <si>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</si>
  <si>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</si>
  <si>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</si>
  <si>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</si>
  <si>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</si>
  <si>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</si>
  <si>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</si>
  <si>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</si>
  <si>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</si>
  <si>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</si>
  <si>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</si>
  <si>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</si>
  <si>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</si>
  <si>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</si>
  <si>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</si>
  <si>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</si>
  <si>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</si>
  <si>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</si>
  <si>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</si>
  <si>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</si>
  <si>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</si>
  <si>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</si>
  <si>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</si>
  <si>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</si>
  <si>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</si>
  <si>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</si>
  <si>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</si>
  <si>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</si>
  <si>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</si>
  <si>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</si>
  <si>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</si>
  <si>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</si>
  <si>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</si>
  <si>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</si>
  <si>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</si>
  <si>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</si>
  <si>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</si>
  <si>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</si>
  <si>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</si>
  <si>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</si>
  <si>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</si>
  <si>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</si>
  <si>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</si>
  <si>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</si>
  <si>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</si>
  <si>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</si>
  <si>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</si>
  <si>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</si>
  <si>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</si>
  <si>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</si>
  <si>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</si>
  <si>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</si>
  <si>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</si>
  <si>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</si>
  <si>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</si>
  <si>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</si>
  <si>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</si>
  <si>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</si>
  <si>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</si>
  <si>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</si>
  <si>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</si>
  <si>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</si>
  <si>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</si>
  <si>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</si>
  <si>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</si>
  <si>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</si>
  <si>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</si>
  <si>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</si>
  <si>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</si>
  <si>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</si>
  <si>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</si>
  <si>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</si>
  <si>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</si>
  <si>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</si>
  <si>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</si>
  <si>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</si>
  <si>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</si>
  <si>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</si>
  <si>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</si>
  <si>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</si>
  <si>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</si>
  <si>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</si>
  <si>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</si>
  <si>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</si>
  <si>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</si>
  <si>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</si>
  <si>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</si>
  <si>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</si>
  <si>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</si>
  <si>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</si>
  <si>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</si>
  <si>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</si>
  <si>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</si>
  <si>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</si>
  <si>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</si>
  <si>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</si>
  <si>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</si>
  <si>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</si>
  <si>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</si>
  <si>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</si>
  <si>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</si>
  <si>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</si>
  <si>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</si>
  <si>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</si>
  <si>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</si>
  <si>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</si>
  <si>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</si>
  <si>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</si>
  <si>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</si>
  <si>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</si>
  <si>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</si>
  <si>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</si>
  <si>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</si>
  <si>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</si>
  <si>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</si>
  <si>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</si>
  <si>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</si>
  <si>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</si>
  <si>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</si>
  <si>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</si>
  <si>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</si>
  <si>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</si>
  <si>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</si>
  <si>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</si>
  <si>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</si>
  <si>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</si>
  <si>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</si>
  <si>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</si>
  <si>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</si>
  <si>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</si>
  <si>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</si>
  <si>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</si>
  <si>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</si>
  <si>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</si>
  <si>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</si>
  <si>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</si>
  <si>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</si>
  <si>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</si>
  <si>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</si>
  <si>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</si>
  <si>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</si>
  <si>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</si>
  <si>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</si>
  <si>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</si>
  <si>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</si>
  <si>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</si>
  <si>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</si>
  <si>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</si>
  <si>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</si>
  <si>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</si>
  <si>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</si>
  <si>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</si>
  <si>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</si>
  <si>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</si>
  <si>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</si>
  <si>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</si>
  <si>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</si>
  <si>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</si>
  <si>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</si>
  <si>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</si>
  <si>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</si>
  <si>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</si>
  <si>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</si>
  <si>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</si>
  <si>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</si>
  <si>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</si>
  <si>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</si>
  <si>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</si>
  <si>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</si>
  <si>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</si>
  <si>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</si>
  <si>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</si>
  <si>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</si>
  <si>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</si>
  <si>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</si>
  <si>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</si>
  <si>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</si>
  <si>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</si>
  <si>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</si>
  <si>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</si>
  <si>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</si>
  <si>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</si>
  <si>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</si>
  <si>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</si>
  <si>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</si>
  <si>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</si>
  <si>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</si>
  <si>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</si>
  <si>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</si>
  <si>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</si>
  <si>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</si>
  <si>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</si>
  <si>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</si>
  <si>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</si>
  <si>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</si>
  <si>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</si>
  <si>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</si>
  <si>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</si>
  <si>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</si>
  <si>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</si>
  <si>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</si>
  <si>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</si>
  <si>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</si>
  <si>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</si>
  <si>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</si>
  <si>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</si>
  <si>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</si>
  <si>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</si>
  <si>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</si>
  <si>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</si>
  <si>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</si>
  <si>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</si>
  <si>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</si>
  <si>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</si>
  <si>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</si>
  <si>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</si>
  <si>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</si>
  <si>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</si>
  <si>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</si>
  <si>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</si>
  <si>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</si>
  <si>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</si>
  <si>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</si>
  <si>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</si>
  <si>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</si>
  <si>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</si>
  <si>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</si>
  <si>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</si>
  <si>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</si>
  <si>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</si>
  <si>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</si>
  <si>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</si>
  <si>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</si>
  <si>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</si>
  <si>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</si>
  <si>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</si>
  <si>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</si>
  <si>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</si>
  <si>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</si>
  <si>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</si>
  <si>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</si>
  <si>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</si>
  <si>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</si>
  <si>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</si>
  <si>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</si>
  <si>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</si>
  <si>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</si>
  <si>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</si>
  <si>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</si>
  <si>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</si>
  <si>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</si>
  <si>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</si>
  <si>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</si>
  <si>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</si>
  <si>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</si>
  <si>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</si>
  <si>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</si>
  <si>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</si>
  <si>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</si>
  <si>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</si>
  <si>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</si>
  <si>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</si>
  <si>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</si>
  <si>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</si>
  <si>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</si>
  <si>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</si>
  <si>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</si>
  <si>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</si>
  <si>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</si>
  <si>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</si>
  <si>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</si>
  <si>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</si>
  <si>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</si>
  <si>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</si>
  <si>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</si>
  <si>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</si>
  <si>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</si>
  <si>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</si>
  <si>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</si>
  <si>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</si>
  <si>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</si>
  <si>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</si>
  <si>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</si>
  <si>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</si>
  <si>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</si>
  <si>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</si>
  <si>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</si>
  <si>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</si>
  <si>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</si>
  <si>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</si>
  <si>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</si>
  <si>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</si>
  <si>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</si>
  <si>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</si>
  <si>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</si>
  <si>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</si>
  <si>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</si>
  <si>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</si>
  <si>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</si>
  <si>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</si>
  <si>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</si>
  <si>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</si>
  <si>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</si>
  <si>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</si>
  <si>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</si>
  <si>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</si>
  <si>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</si>
  <si>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</si>
  <si>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</si>
  <si>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</si>
  <si>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</si>
  <si>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</si>
  <si>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</si>
  <si>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</si>
  <si>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</si>
  <si>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</si>
  <si>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</si>
  <si>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</si>
  <si>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</si>
  <si>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</si>
  <si>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</si>
  <si>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</si>
  <si>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</si>
  <si>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</si>
  <si>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</si>
  <si>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</si>
  <si>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</si>
  <si>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</si>
  <si>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</si>
  <si>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</si>
  <si>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</si>
  <si>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</si>
  <si>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</si>
  <si>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</si>
  <si>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</si>
  <si>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</si>
  <si>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</si>
  <si>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</si>
  <si>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</si>
  <si>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</si>
  <si>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</si>
  <si>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</si>
  <si>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</si>
  <si>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</si>
  <si>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</si>
  <si>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</si>
  <si>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</si>
  <si>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</si>
  <si>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</si>
  <si>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</si>
  <si>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</si>
  <si>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</si>
  <si>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</si>
  <si>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</si>
  <si>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</si>
  <si>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</si>
  <si>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</si>
  <si>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</si>
  <si>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</si>
  <si>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</si>
  <si>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</si>
  <si>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</si>
  <si>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</si>
  <si>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</si>
  <si>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</si>
  <si>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</si>
  <si>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</si>
  <si>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</si>
  <si>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</si>
  <si>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</si>
  <si>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</si>
  <si>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</si>
  <si>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</si>
  <si>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</si>
  <si>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</si>
  <si>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</si>
  <si>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</si>
  <si>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</si>
  <si>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</si>
  <si>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</si>
  <si>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</si>
  <si>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</si>
  <si>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</si>
  <si>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</si>
  <si>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</si>
  <si>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</si>
  <si>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</si>
  <si>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</si>
  <si>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</si>
  <si>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</si>
  <si>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</si>
  <si>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</si>
  <si>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</si>
  <si>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</si>
  <si>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</si>
  <si>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</si>
  <si>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</si>
  <si>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</si>
  <si>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</si>
  <si>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</si>
  <si>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</si>
  <si>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</si>
  <si>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</si>
  <si>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</si>
  <si>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</si>
  <si>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</si>
  <si>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</si>
  <si>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</si>
  <si>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</si>
  <si>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</si>
  <si>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</si>
  <si>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</si>
  <si>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</si>
  <si>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</si>
  <si>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</si>
  <si>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</si>
  <si>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</si>
  <si>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</si>
  <si>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</si>
  <si>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</si>
  <si>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</si>
  <si>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</si>
  <si>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</si>
  <si>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</si>
  <si>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</si>
  <si>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</si>
  <si>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</si>
  <si>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</si>
  <si>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</si>
  <si>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</si>
  <si>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</si>
  <si>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</si>
  <si>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</si>
  <si>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</si>
  <si>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</si>
  <si>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</si>
  <si>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</si>
  <si>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</si>
  <si>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</si>
  <si>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</si>
  <si>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</si>
  <si>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</si>
  <si>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</si>
  <si>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</si>
  <si>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</si>
  <si>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</si>
  <si>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</si>
  <si>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</si>
  <si>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</si>
  <si>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</si>
  <si>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</si>
  <si>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</si>
  <si>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</si>
  <si>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</si>
  <si>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</si>
  <si>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</si>
  <si>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</si>
  <si>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</si>
  <si>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</si>
  <si>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</si>
  <si>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</si>
  <si>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</si>
  <si>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</si>
  <si>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</si>
  <si>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</si>
  <si>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</si>
  <si>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</si>
  <si>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</si>
  <si>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</si>
  <si>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</si>
  <si>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</si>
  <si>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</si>
  <si>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</si>
  <si>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</si>
  <si>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</si>
  <si>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</si>
  <si>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</si>
  <si>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</si>
  <si>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</si>
  <si>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</si>
  <si>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</si>
  <si>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</si>
  <si>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</si>
  <si>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</si>
  <si>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</si>
  <si>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</si>
  <si>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</si>
  <si>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</si>
  <si>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</si>
  <si>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</si>
  <si>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</si>
  <si>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</si>
  <si>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</si>
  <si>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</si>
  <si>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</si>
  <si>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</si>
  <si>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</si>
  <si>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</si>
  <si>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</si>
  <si>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</si>
  <si>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</si>
  <si>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</si>
  <si>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</si>
  <si>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</si>
  <si>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</si>
  <si>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</si>
  <si>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</si>
  <si>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</si>
  <si>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</si>
  <si>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</si>
  <si>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</si>
  <si>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</si>
  <si>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</si>
  <si>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</si>
  <si>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</si>
  <si>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</si>
  <si>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</si>
  <si>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</si>
  <si>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</si>
  <si>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</si>
  <si>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</si>
  <si>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</si>
  <si>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</si>
  <si>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</si>
  <si>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</si>
  <si>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</si>
  <si>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</si>
  <si>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</si>
  <si>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</si>
  <si>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</si>
  <si>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</si>
  <si>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</si>
  <si>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</si>
  <si>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</si>
  <si>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</si>
  <si>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</si>
  <si>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</si>
  <si>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</si>
  <si>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</si>
  <si>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</si>
  <si>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</si>
  <si>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</si>
  <si>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</si>
  <si>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</si>
  <si>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</si>
  <si>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</si>
  <si>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</si>
  <si>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</si>
  <si>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</si>
  <si>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</si>
  <si>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</si>
  <si>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</si>
  <si>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</si>
  <si>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</si>
  <si>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</si>
  <si>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</si>
  <si>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</si>
  <si>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</si>
  <si>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</si>
  <si>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</si>
  <si>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</si>
  <si>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</si>
  <si>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</si>
  <si>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</si>
  <si>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</si>
  <si>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</si>
  <si>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</si>
  <si>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</si>
  <si>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</si>
  <si>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</si>
  <si>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</si>
  <si>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</si>
  <si>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</si>
  <si>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</si>
  <si>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</si>
  <si>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</si>
  <si>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</si>
  <si>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</si>
  <si>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</si>
  <si>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</si>
  <si>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</si>
  <si>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</si>
  <si>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</si>
  <si>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</si>
  <si>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</si>
  <si>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</si>
  <si>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</si>
  <si>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</si>
  <si>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</si>
  <si>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</si>
  <si>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</si>
  <si>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</si>
  <si>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</si>
  <si>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</si>
  <si>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</si>
  <si>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</si>
  <si>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</si>
  <si>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</si>
  <si>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</si>
  <si>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</si>
  <si>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</si>
  <si>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</si>
  <si>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</si>
  <si>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</si>
  <si>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</si>
  <si>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</si>
  <si>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</si>
  <si>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</si>
  <si>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</si>
  <si>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</si>
  <si>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</si>
  <si>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</si>
  <si>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</si>
  <si>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</si>
  <si>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</si>
  <si>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</si>
  <si>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</si>
  <si>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</si>
  <si>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</si>
  <si>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</si>
  <si>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</si>
  <si>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</si>
  <si>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</si>
  <si>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</si>
  <si>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</si>
  <si>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</si>
  <si>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</si>
  <si>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</si>
  <si>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</si>
  <si>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</si>
  <si>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</si>
  <si>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</si>
  <si>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</si>
  <si>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</si>
  <si>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</si>
  <si>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</si>
  <si>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</si>
  <si>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</si>
  <si>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</si>
  <si>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</si>
  <si>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</si>
  <si>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</si>
  <si>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</si>
  <si>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</si>
  <si>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</si>
  <si>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</si>
  <si>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</si>
  <si>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</si>
  <si>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</si>
  <si>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</si>
  <si>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</si>
  <si>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</si>
  <si>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</si>
  <si>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</si>
  <si>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</si>
  <si>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</si>
  <si>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</si>
  <si>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</si>
  <si>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</si>
  <si>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</si>
  <si>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</si>
  <si>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</si>
  <si>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</si>
  <si>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</si>
  <si>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</si>
  <si>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</si>
  <si>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</si>
  <si>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</si>
  <si>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</si>
  <si>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</si>
  <si>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</si>
  <si>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</si>
  <si>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</si>
  <si>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</si>
  <si>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</si>
  <si>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</si>
  <si>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</si>
  <si>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</si>
  <si>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</si>
  <si>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</si>
  <si>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</si>
  <si>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</si>
  <si>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</si>
  <si>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</si>
  <si>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</si>
  <si>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</si>
  <si>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</si>
  <si>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</si>
  <si>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</si>
  <si>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</si>
  <si>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</si>
  <si>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</si>
  <si>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</si>
  <si>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</si>
  <si>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</si>
  <si>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</si>
  <si>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</si>
  <si>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</si>
  <si>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</si>
  <si>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</si>
  <si>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</si>
  <si>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</si>
  <si>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</si>
  <si>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</si>
  <si>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</si>
  <si>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</si>
  <si>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</si>
  <si>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</si>
  <si>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</si>
  <si>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</si>
  <si>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</si>
  <si>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</si>
  <si>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</si>
  <si>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</si>
  <si>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</si>
  <si>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</si>
  <si>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</si>
  <si>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</si>
  <si>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</si>
  <si>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</si>
  <si>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</si>
  <si>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</si>
  <si>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</si>
  <si>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</si>
  <si>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</si>
  <si>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</si>
  <si>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</si>
  <si>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</si>
  <si>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</si>
  <si>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</si>
  <si>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</si>
  <si>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</si>
  <si>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</si>
  <si>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</si>
  <si>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</si>
  <si>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</si>
  <si>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</si>
  <si>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</si>
  <si>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</si>
  <si>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</si>
  <si>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</si>
  <si>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</si>
  <si>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</si>
  <si>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</si>
  <si>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</si>
  <si>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</si>
  <si>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</si>
  <si>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</si>
  <si>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</si>
  <si>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</si>
  <si>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</si>
  <si>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</si>
  <si>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</si>
  <si>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</si>
  <si>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</si>
  <si>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</si>
  <si>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</si>
  <si>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</si>
  <si>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</si>
  <si>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</si>
  <si>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</si>
  <si>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</si>
  <si>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</si>
  <si>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</si>
  <si>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</si>
  <si>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</si>
  <si>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</si>
  <si>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</si>
  <si>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</si>
  <si>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</si>
  <si>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</si>
  <si>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</si>
  <si>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</si>
  <si>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</si>
  <si>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</si>
  <si>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</si>
  <si>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</si>
  <si>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</si>
  <si>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</si>
  <si>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</si>
  <si>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</si>
  <si>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</si>
  <si>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</si>
  <si>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</si>
  <si>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</si>
  <si>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</si>
  <si>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</si>
  <si>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</si>
  <si>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</si>
  <si>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</si>
  <si>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</si>
  <si>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</si>
  <si>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</si>
  <si>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</si>
  <si>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</si>
  <si>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</si>
  <si>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</si>
  <si>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</si>
  <si>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</si>
  <si>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</si>
  <si>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</si>
  <si>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</si>
  <si>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</si>
  <si>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</si>
  <si>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</si>
  <si>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</si>
  <si>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</si>
  <si>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</si>
  <si>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</si>
  <si>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</si>
  <si>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</si>
  <si>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</si>
  <si>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</si>
  <si>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</si>
  <si>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</si>
  <si>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</si>
  <si>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</si>
  <si>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</si>
  <si>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</si>
  <si>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</si>
  <si>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</si>
  <si>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</si>
  <si>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</si>
  <si>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</si>
  <si>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</si>
  <si>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</si>
  <si>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</si>
  <si>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</si>
  <si>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</si>
  <si>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</si>
  <si>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</si>
  <si>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</si>
  <si>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</si>
  <si>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</si>
  <si>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</si>
  <si>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</si>
  <si>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</si>
  <si>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</si>
  <si>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</si>
  <si>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</si>
  <si>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</si>
  <si>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</si>
  <si>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</si>
  <si>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</si>
  <si>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</si>
  <si>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</si>
  <si>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</si>
  <si>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</si>
  <si>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</si>
  <si>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</si>
  <si>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</si>
  <si>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</si>
  <si>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</si>
  <si>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</si>
  <si>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</si>
  <si>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</si>
  <si>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</si>
  <si>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</si>
  <si>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</si>
  <si>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</si>
  <si>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</si>
  <si>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</si>
  <si>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</si>
  <si>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</si>
  <si>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</si>
  <si>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</si>
  <si>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</si>
  <si>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</si>
  <si>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</si>
  <si>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</si>
  <si>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</si>
  <si>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</si>
  <si>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</si>
  <si>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</si>
  <si>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</si>
  <si>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</si>
  <si>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</si>
  <si>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</si>
  <si>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</si>
  <si>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</si>
  <si>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</si>
  <si>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</si>
  <si>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</si>
  <si>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</si>
  <si>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</si>
  <si>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</si>
  <si>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</si>
  <si>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</si>
  <si>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</si>
  <si>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</si>
  <si>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</si>
  <si>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</si>
  <si>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</si>
  <si>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</si>
  <si>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</si>
  <si>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</si>
  <si>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</si>
  <si>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</si>
  <si>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</si>
  <si>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</si>
  <si>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</si>
  <si>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</si>
  <si>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</si>
  <si>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</si>
  <si>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</si>
  <si>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</si>
  <si>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</si>
  <si>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</si>
  <si>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</si>
  <si>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</si>
  <si>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</si>
  <si>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</si>
  <si>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</si>
  <si>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</si>
  <si>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</si>
  <si>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</si>
  <si>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</si>
  <si>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</si>
  <si>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</si>
  <si>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</si>
  <si>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</si>
  <si>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</si>
  <si>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</si>
  <si>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</si>
  <si>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</si>
  <si>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</si>
  <si>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</si>
  <si>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</si>
  <si>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</si>
  <si>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</si>
  <si>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</si>
  <si>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</si>
  <si>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</si>
  <si>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</si>
  <si>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</si>
  <si>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</si>
  <si>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</si>
  <si>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</si>
  <si>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</si>
  <si>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</si>
  <si>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</si>
  <si>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</si>
  <si>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</si>
  <si>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</si>
  <si>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</si>
  <si>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</si>
  <si>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</si>
  <si>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</si>
  <si>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</si>
  <si>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</si>
  <si>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</si>
  <si>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</si>
  <si>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</si>
  <si>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</si>
  <si>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</si>
  <si>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</si>
  <si>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</si>
  <si>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</si>
  <si>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</si>
  <si>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</si>
  <si>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</si>
  <si>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</si>
  <si>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</si>
  <si>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</si>
  <si>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</si>
  <si>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</si>
  <si>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</si>
  <si>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</si>
  <si>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</si>
  <si>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</si>
  <si>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</si>
  <si>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</si>
  <si>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</si>
  <si>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</si>
  <si>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</si>
  <si>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</si>
  <si>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</si>
  <si>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</si>
  <si>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</si>
  <si>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</si>
  <si>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</si>
  <si>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</si>
  <si>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</si>
  <si>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</si>
  <si>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</si>
  <si>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</si>
  <si>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</si>
  <si>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</si>
  <si>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</si>
  <si>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</si>
  <si>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</si>
  <si>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</si>
  <si>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</si>
  <si>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</si>
  <si>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</si>
  <si>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</si>
  <si>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</si>
  <si>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</si>
  <si>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</si>
  <si>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</si>
  <si>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</si>
  <si>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</si>
  <si>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</si>
  <si>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</si>
  <si>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</si>
  <si>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</si>
  <si>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</si>
  <si>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</si>
  <si>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</si>
  <si>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</si>
  <si>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</si>
  <si>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</si>
  <si>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</si>
  <si>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</si>
  <si>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</si>
  <si>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</si>
  <si>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</si>
  <si>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</si>
  <si>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</si>
  <si>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</si>
  <si>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</si>
  <si>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</si>
  <si>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</si>
  <si>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</si>
  <si>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</si>
  <si>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</si>
  <si>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</si>
  <si>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</si>
  <si>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</si>
  <si>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</si>
  <si>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</si>
  <si>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</si>
  <si>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</si>
  <si>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</si>
  <si>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</si>
  <si>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</si>
  <si>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</si>
  <si>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</si>
  <si>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</si>
  <si>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</si>
  <si>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</si>
  <si>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</si>
  <si>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</si>
  <si>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</si>
  <si>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</si>
  <si>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</si>
  <si>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</si>
  <si>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</si>
  <si>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</si>
  <si>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</si>
  <si>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</si>
  <si>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</si>
  <si>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</si>
  <si>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</si>
  <si>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</si>
  <si>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</si>
  <si>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</si>
  <si>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</si>
  <si>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</si>
  <si>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</si>
  <si>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</si>
  <si>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</si>
  <si>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</si>
  <si>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</si>
  <si>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</si>
  <si>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</si>
  <si>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</si>
  <si>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</si>
  <si>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</si>
  <si>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</si>
  <si>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</si>
  <si>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</si>
  <si>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</si>
  <si>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</si>
  <si>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</si>
  <si>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</si>
  <si>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</si>
  <si>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</si>
  <si>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</si>
  <si>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</si>
  <si>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</si>
  <si>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</si>
  <si>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</si>
  <si>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</si>
  <si>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</si>
  <si>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</si>
  <si>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</si>
  <si>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</si>
  <si>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</si>
  <si>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</si>
  <si>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</si>
  <si>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</si>
  <si>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</si>
  <si>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</si>
  <si>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</si>
  <si>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</si>
  <si>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</si>
  <si>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</si>
  <si>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</si>
  <si>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</si>
  <si>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</si>
  <si>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</si>
  <si>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</si>
  <si>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</si>
  <si>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</si>
  <si>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</si>
  <si>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</si>
  <si>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</si>
  <si>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</si>
  <si>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</si>
  <si>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</si>
  <si>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</si>
  <si>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</si>
  <si>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</si>
  <si>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</si>
  <si>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</si>
  <si>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</si>
  <si>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</si>
  <si>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</si>
  <si>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</si>
  <si>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</si>
  <si>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</si>
  <si>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</si>
  <si>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</si>
  <si>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</si>
  <si>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</si>
  <si>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</si>
  <si>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</si>
  <si>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</si>
  <si>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</si>
  <si>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</si>
  <si>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</si>
  <si>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</si>
  <si>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</si>
  <si>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</si>
  <si>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</si>
  <si>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</si>
  <si>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</si>
  <si>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</si>
  <si>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</si>
  <si>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</si>
  <si>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</si>
  <si>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</si>
  <si>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</si>
  <si>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</si>
  <si>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</si>
  <si>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</si>
  <si>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</si>
  <si>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</si>
  <si>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</si>
  <si>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</si>
  <si>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</si>
  <si>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</si>
  <si>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</si>
  <si>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</si>
  <si>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</si>
  <si>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</si>
  <si>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</si>
  <si>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</si>
  <si>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</si>
  <si>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</si>
  <si>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</si>
  <si>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</si>
  <si>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</si>
  <si>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</si>
  <si>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</si>
  <si>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</si>
  <si>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</si>
  <si>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</si>
  <si>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</si>
  <si>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</si>
  <si>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</si>
  <si>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</si>
  <si>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</si>
  <si>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</si>
  <si>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</si>
  <si>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</si>
  <si>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</si>
  <si>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</si>
  <si>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</si>
  <si>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</si>
  <si>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</si>
  <si>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</si>
  <si>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</si>
  <si>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</si>
  <si>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</si>
  <si>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</si>
  <si>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</si>
  <si>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</si>
  <si>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</si>
  <si>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</si>
  <si>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</si>
  <si>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</si>
  <si>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</si>
  <si>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</si>
  <si>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</si>
  <si>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</si>
  <si>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</si>
  <si>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</si>
  <si>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</si>
  <si>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</si>
  <si>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</si>
  <si>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</si>
  <si>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</si>
  <si>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</si>
  <si>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</si>
  <si>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</si>
  <si>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</si>
  <si>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</si>
  <si>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</si>
  <si>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</si>
  <si>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</si>
  <si>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</si>
  <si>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</si>
  <si>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</si>
  <si>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</si>
  <si>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</si>
  <si>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</si>
  <si>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</si>
  <si>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</si>
  <si>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</si>
  <si>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</si>
  <si>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</si>
  <si>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</si>
  <si>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</si>
  <si>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</si>
  <si>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</si>
  <si>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</si>
  <si>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</si>
  <si>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</si>
  <si>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</si>
  <si>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</si>
  <si>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</si>
  <si>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</si>
  <si>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</si>
  <si>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</si>
  <si>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</si>
  <si>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</si>
  <si>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</si>
  <si>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</si>
  <si>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</si>
  <si>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</si>
  <si>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</si>
  <si>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</si>
  <si>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</si>
  <si>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</si>
  <si>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</si>
  <si>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</si>
  <si>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</si>
  <si>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</si>
  <si>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</si>
  <si>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</si>
  <si>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</si>
  <si>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</si>
  <si>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</si>
  <si>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</si>
  <si>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</si>
  <si>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</si>
  <si>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</si>
  <si>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</si>
  <si>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</si>
  <si>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</si>
  <si>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</si>
  <si>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</si>
  <si>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</si>
  <si>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</si>
  <si>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</si>
  <si>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</si>
  <si>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</si>
  <si>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</si>
  <si>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</si>
  <si>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</si>
  <si>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</si>
  <si>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</si>
  <si>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</si>
  <si>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</si>
  <si>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</si>
  <si>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</si>
  <si>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</si>
  <si>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</si>
  <si>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</si>
  <si>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</si>
  <si>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</si>
  <si>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</si>
  <si>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</si>
  <si>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</si>
  <si>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</si>
  <si>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</si>
  <si>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</si>
  <si>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</si>
  <si>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</si>
  <si>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</si>
  <si>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</si>
  <si>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</si>
  <si>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</si>
  <si>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</si>
  <si>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</si>
  <si>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</si>
  <si>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</si>
  <si>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</si>
  <si>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</si>
  <si>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</si>
  <si>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</si>
  <si>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</si>
  <si>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</si>
  <si>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</si>
  <si>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</si>
  <si>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</si>
  <si>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</si>
  <si>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</si>
  <si>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</si>
  <si>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</si>
  <si>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</si>
  <si>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</si>
  <si>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</si>
  <si>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</si>
  <si>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</si>
  <si>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</si>
  <si>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</si>
  <si>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</si>
  <si>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</si>
  <si>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</si>
  <si>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</si>
  <si>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</si>
  <si>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</si>
  <si>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</si>
  <si>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</si>
  <si>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</si>
  <si>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</si>
  <si>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</si>
  <si>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</si>
  <si>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</si>
  <si>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</si>
  <si>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</si>
  <si>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</si>
  <si>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</si>
  <si>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</si>
  <si>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</si>
  <si>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</si>
  <si>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</si>
  <si>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</si>
  <si>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</si>
  <si>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</si>
  <si>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</si>
  <si>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</si>
  <si>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</si>
  <si>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</si>
  <si>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</si>
  <si>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</si>
  <si>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</si>
  <si>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</si>
  <si>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</si>
  <si>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</si>
  <si>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</si>
  <si>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</si>
  <si>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</si>
  <si>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</si>
  <si>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</si>
  <si>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</si>
  <si>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</si>
  <si>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</si>
  <si>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</si>
  <si>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</si>
  <si>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</si>
  <si>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</si>
  <si>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</si>
  <si>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</si>
  <si>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</si>
  <si>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</si>
  <si>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</si>
  <si>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</si>
  <si>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</si>
  <si>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</si>
  <si>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</si>
  <si>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</si>
  <si>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</si>
  <si>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</si>
  <si>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</si>
  <si>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</si>
  <si>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</si>
  <si>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</si>
  <si>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</si>
  <si>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</si>
  <si>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</si>
  <si>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</si>
  <si>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</si>
  <si>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</si>
  <si>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</si>
  <si>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</si>
  <si>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</si>
  <si>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</si>
  <si>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</si>
  <si>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</si>
  <si>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</si>
  <si>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</si>
  <si>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</si>
  <si>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</si>
  <si>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</si>
  <si>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</si>
  <si>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</si>
  <si>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</si>
  <si>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</si>
  <si>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</si>
  <si>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</si>
  <si>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</si>
  <si>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</si>
  <si>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</si>
  <si>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</si>
  <si>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</si>
  <si>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</si>
  <si>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</si>
  <si>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</si>
  <si>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</si>
  <si>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</si>
  <si>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</si>
  <si>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</si>
  <si>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</si>
  <si>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</si>
  <si>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</si>
  <si>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</si>
  <si>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</si>
  <si>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</si>
  <si>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</si>
  <si>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</si>
  <si>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</si>
  <si>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</si>
  <si>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</si>
  <si>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</si>
  <si>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</si>
  <si>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</si>
  <si>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</si>
  <si>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</si>
  <si>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</si>
  <si>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</si>
  <si>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</si>
  <si>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</si>
  <si>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</si>
  <si>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</si>
  <si>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</si>
  <si>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</si>
  <si>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</si>
  <si>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</si>
  <si>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</si>
  <si>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</si>
  <si>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</si>
  <si>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</si>
  <si>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</si>
  <si>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</si>
  <si>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</si>
  <si>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</si>
  <si>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</si>
  <si>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</si>
  <si>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</si>
  <si>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</si>
  <si>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</si>
  <si>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</si>
  <si>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</si>
  <si>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</si>
  <si>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</si>
  <si>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</si>
  <si>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</si>
  <si>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</si>
  <si>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</si>
  <si>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</si>
  <si>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</si>
  <si>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</si>
  <si>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</si>
  <si>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</si>
  <si>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</si>
  <si>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</si>
  <si>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</si>
  <si>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</si>
  <si>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</si>
  <si>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</si>
  <si>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</si>
  <si>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</si>
  <si>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</si>
  <si>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</si>
  <si>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</si>
  <si>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</si>
  <si>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</si>
  <si>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</si>
  <si>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</si>
  <si>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</si>
  <si>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</si>
  <si>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</si>
  <si>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</si>
  <si>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</si>
  <si>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</si>
  <si>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</si>
  <si>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</si>
  <si>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</si>
  <si>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</si>
  <si>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</si>
  <si>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</si>
  <si>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</si>
  <si>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</si>
  <si>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</si>
  <si>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</si>
  <si>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</si>
  <si>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</si>
  <si>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</si>
  <si>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</si>
  <si>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</si>
  <si>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</si>
  <si>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</si>
  <si>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</si>
  <si>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</si>
  <si>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</si>
  <si>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</si>
  <si>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</si>
  <si>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</si>
  <si>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</si>
  <si>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</si>
  <si>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</si>
  <si>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</si>
  <si>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</si>
  <si>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</si>
  <si>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</si>
  <si>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</si>
  <si>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</si>
  <si>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</si>
  <si>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</si>
  <si>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</si>
  <si>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</si>
  <si>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</si>
  <si>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</si>
  <si>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</si>
  <si>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</si>
  <si>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</si>
  <si>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</si>
  <si>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</si>
  <si>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</si>
  <si>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</si>
  <si>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</si>
  <si>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</si>
  <si>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</si>
  <si>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</si>
  <si>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</si>
  <si>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</si>
  <si>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</si>
  <si>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</si>
  <si>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</si>
  <si>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</si>
  <si>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</si>
  <si>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</si>
  <si>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</si>
  <si>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</si>
  <si>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</si>
  <si>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</si>
  <si>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</si>
  <si>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</si>
  <si>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</si>
  <si>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</si>
  <si>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</si>
  <si>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</si>
  <si>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</si>
  <si>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</si>
  <si>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</si>
  <si>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</si>
  <si>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</si>
  <si>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</si>
  <si>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</si>
  <si>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</si>
  <si>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</si>
  <si>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</si>
  <si>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</si>
  <si>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</si>
  <si>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</si>
  <si>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</si>
  <si>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</si>
  <si>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</si>
  <si>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</si>
  <si>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</si>
  <si>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</si>
  <si>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</si>
  <si>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</si>
  <si>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</si>
  <si>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</si>
  <si>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</si>
  <si>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</si>
  <si>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</si>
  <si>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</si>
  <si>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</si>
  <si>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</si>
  <si>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</si>
  <si>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</si>
  <si>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</si>
  <si>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</si>
  <si>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</si>
  <si>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</si>
  <si>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</si>
  <si>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</si>
  <si>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</si>
  <si>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</si>
  <si>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</si>
  <si>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</si>
  <si>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</si>
  <si>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</si>
  <si>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</si>
  <si>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</si>
  <si>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</si>
  <si>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</si>
  <si>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</si>
  <si>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</si>
  <si>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</si>
  <si>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</si>
  <si>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</si>
  <si>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</si>
  <si>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</si>
  <si>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</si>
  <si>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</si>
  <si>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</si>
  <si>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</si>
  <si>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</si>
  <si>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</si>
  <si>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</si>
  <si>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</si>
  <si>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</si>
  <si>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</si>
  <si>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</si>
  <si>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</si>
  <si>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</si>
  <si>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</si>
  <si>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</si>
  <si>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</si>
  <si>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</si>
  <si>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</si>
  <si>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</si>
  <si>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</si>
  <si>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</si>
  <si>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</si>
  <si>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</si>
  <si>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</si>
  <si>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</si>
  <si>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</si>
  <si>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</si>
  <si>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</si>
  <si>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</si>
  <si>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</si>
  <si>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</si>
  <si>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</si>
  <si>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</si>
  <si>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</si>
  <si>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</si>
  <si>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</si>
  <si>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</si>
  <si>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</si>
  <si>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</si>
  <si>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</si>
  <si>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</si>
  <si>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</si>
  <si>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</si>
  <si>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</si>
  <si>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</si>
  <si>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</si>
  <si>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</si>
  <si>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</si>
  <si>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</si>
  <si>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</si>
  <si>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</si>
  <si>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</si>
  <si>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</si>
  <si>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</si>
  <si>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</si>
  <si>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</si>
  <si>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</si>
  <si>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</si>
  <si>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</si>
  <si>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</si>
  <si>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</si>
  <si>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</si>
  <si>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</si>
  <si>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</si>
  <si>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</si>
  <si>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</si>
  <si>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</si>
  <si>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</si>
  <si>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</si>
  <si>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</si>
  <si>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</si>
  <si>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</si>
  <si>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</si>
  <si>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</si>
  <si>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</si>
  <si>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</si>
  <si>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</si>
  <si>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</si>
  <si>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</si>
  <si>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</si>
  <si>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</si>
  <si>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</si>
  <si>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</si>
  <si>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</si>
  <si>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</si>
  <si>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</si>
  <si>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</si>
  <si>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</si>
  <si>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</si>
  <si>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</si>
  <si>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</si>
  <si>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</si>
  <si>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</si>
  <si>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</si>
  <si>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</si>
  <si>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</si>
  <si>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</si>
  <si>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</si>
  <si>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</si>
  <si>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</si>
  <si>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</si>
  <si>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</si>
  <si>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</si>
  <si>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</si>
  <si>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</si>
  <si>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</si>
  <si>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</si>
  <si>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</si>
  <si>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</si>
  <si>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</si>
  <si>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</si>
  <si>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</si>
  <si>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</si>
  <si>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</si>
  <si>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</si>
  <si>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</si>
  <si>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</si>
  <si>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</si>
  <si>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</si>
  <si>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</si>
  <si>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</si>
  <si>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</si>
  <si>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</si>
  <si>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</si>
  <si>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</si>
  <si>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</si>
  <si>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</si>
  <si>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</si>
  <si>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</si>
  <si>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</si>
  <si>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</si>
  <si>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</si>
  <si>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</si>
  <si>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</si>
  <si>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</si>
  <si>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</si>
  <si>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</si>
  <si>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</si>
  <si>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</si>
  <si>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</si>
  <si>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</si>
  <si>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</si>
  <si>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</si>
  <si>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</si>
  <si>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</si>
  <si>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</si>
  <si>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</si>
  <si>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</si>
  <si>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</si>
  <si>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</si>
  <si>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</si>
  <si>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</si>
  <si>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</si>
  <si>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</si>
  <si>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</si>
  <si>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</si>
  <si>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</si>
  <si>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</si>
  <si>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</si>
  <si>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</si>
  <si>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</si>
  <si>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</si>
  <si>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</si>
  <si>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</si>
  <si>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</si>
  <si>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</si>
  <si>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</si>
  <si>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</si>
  <si>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</si>
  <si>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</si>
  <si>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</si>
  <si>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</si>
  <si>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</si>
  <si>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</si>
  <si>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</si>
  <si>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</si>
  <si>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</si>
  <si>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</si>
  <si>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</si>
  <si>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</si>
  <si>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</si>
  <si>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</si>
  <si>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</si>
  <si>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</si>
  <si>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</si>
  <si>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</si>
  <si>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</si>
  <si>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</si>
  <si>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</si>
  <si>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</si>
  <si>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</si>
  <si>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</si>
  <si>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</si>
  <si>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</si>
  <si>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</si>
  <si>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</si>
  <si>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</si>
  <si>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</si>
  <si>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</si>
  <si>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</si>
  <si>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</si>
  <si>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</si>
  <si>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</si>
  <si>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</si>
  <si>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</si>
  <si>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</si>
  <si>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</si>
  <si>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</si>
  <si>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</si>
  <si>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</si>
  <si>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</si>
  <si>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</si>
  <si>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</si>
  <si>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</si>
  <si>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</si>
  <si>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</si>
  <si>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</si>
  <si>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</si>
  <si>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</si>
  <si>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</si>
  <si>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</si>
  <si>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</si>
  <si>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</si>
  <si>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</si>
  <si>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</si>
  <si>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</si>
  <si>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</si>
  <si>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</si>
  <si>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</si>
  <si>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</si>
  <si>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</si>
  <si>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</si>
  <si>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</si>
  <si>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</si>
  <si>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</si>
  <si>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</si>
  <si>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</si>
  <si>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</si>
  <si>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</si>
  <si>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</si>
  <si>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</si>
  <si>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</si>
  <si>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</si>
  <si>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</si>
  <si>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</si>
  <si>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</si>
  <si>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</si>
  <si>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</si>
  <si>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</si>
  <si>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</si>
  <si>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</si>
  <si>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</si>
  <si>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</si>
  <si>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</si>
  <si>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</si>
  <si>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</si>
  <si>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</si>
  <si>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</si>
  <si>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</si>
  <si>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</si>
  <si>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</si>
  <si>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</si>
  <si>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</si>
  <si>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</si>
  <si>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</si>
  <si>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</si>
  <si>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</si>
  <si>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</si>
  <si>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</si>
  <si>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</si>
  <si>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</si>
  <si>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</si>
  <si>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</si>
  <si>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</si>
  <si>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</si>
  <si>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</si>
  <si>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</si>
  <si>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</si>
  <si>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</si>
  <si>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</si>
  <si>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</si>
  <si>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</si>
  <si>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</si>
  <si>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</si>
  <si>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</si>
  <si>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</si>
  <si>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</si>
  <si>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</si>
  <si>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</si>
  <si>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</si>
  <si>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</si>
  <si>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</si>
  <si>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</si>
  <si>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</si>
  <si>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</si>
  <si>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</si>
  <si>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</si>
  <si>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</si>
  <si>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</si>
  <si>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</si>
  <si>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</si>
  <si>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</si>
  <si>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</si>
  <si>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</si>
  <si>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</si>
  <si>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</si>
  <si>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</si>
  <si>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</si>
  <si>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</si>
  <si>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</si>
  <si>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</si>
  <si>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</si>
  <si>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</si>
  <si>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</si>
  <si>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</si>
  <si>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</si>
  <si>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</si>
  <si>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</si>
  <si>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</si>
  <si>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</si>
  <si>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</si>
  <si>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</si>
  <si>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</si>
  <si>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</si>
  <si>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</si>
  <si>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</si>
  <si>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</si>
  <si>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</si>
  <si>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</si>
  <si>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</si>
  <si>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</si>
  <si>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</si>
  <si>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</si>
  <si>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</si>
  <si>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</si>
  <si>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</si>
  <si>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</si>
  <si>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</si>
  <si>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</si>
  <si>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</si>
  <si>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</si>
  <si>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</si>
  <si>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</si>
  <si>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</si>
  <si>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</si>
  <si>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</si>
  <si>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</si>
  <si>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</si>
  <si>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</si>
  <si>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</si>
  <si>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</si>
  <si>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</si>
  <si>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</si>
  <si>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</si>
  <si>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</si>
  <si>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</si>
  <si>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</si>
  <si>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</si>
  <si>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</si>
  <si>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</si>
  <si>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</si>
  <si>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</si>
  <si>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</si>
  <si>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</si>
  <si>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</si>
  <si>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</si>
  <si>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</si>
  <si>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</si>
  <si>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</si>
  <si>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</si>
  <si>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</si>
  <si>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</si>
  <si>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</si>
  <si>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</si>
  <si>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</si>
  <si>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</si>
  <si>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</si>
  <si>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</si>
  <si>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</si>
  <si>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</si>
  <si>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</si>
  <si>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</si>
  <si>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</si>
  <si>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</si>
  <si>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</si>
  <si>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</si>
  <si>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</si>
  <si>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</si>
  <si>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</si>
  <si>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</si>
  <si>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</si>
  <si>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</si>
  <si>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</si>
  <si>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</si>
  <si>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</si>
  <si>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</si>
  <si>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</si>
  <si>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</si>
  <si>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</si>
  <si>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</si>
  <si>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</si>
  <si>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</si>
  <si>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</si>
  <si>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</si>
  <si>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</si>
  <si>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</si>
  <si>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</si>
  <si>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</si>
  <si>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</si>
  <si>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</si>
  <si>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</si>
  <si>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</si>
  <si>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</si>
  <si>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</si>
  <si>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</si>
  <si>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</si>
  <si>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</si>
  <si>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</si>
  <si>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</si>
  <si>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</si>
  <si>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</si>
  <si>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</si>
  <si>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</si>
  <si>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</si>
  <si>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</si>
  <si>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</si>
  <si>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</si>
  <si>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</si>
  <si>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</si>
  <si>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</si>
  <si>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</si>
  <si>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</si>
  <si>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</si>
  <si>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</si>
  <si>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</si>
  <si>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</si>
  <si>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</si>
  <si>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</si>
  <si>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</si>
  <si>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</si>
  <si>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</si>
  <si>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</si>
  <si>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</si>
  <si>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</si>
  <si>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</si>
  <si>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</si>
  <si>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</si>
  <si>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</si>
  <si>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</si>
  <si>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</si>
  <si>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</si>
  <si>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</si>
  <si>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</si>
  <si>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</si>
  <si>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</si>
  <si>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</si>
  <si>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</si>
  <si>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</si>
  <si>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</si>
  <si>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</si>
  <si>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</si>
  <si>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</si>
  <si>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</si>
  <si>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</si>
  <si>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</si>
  <si>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</si>
  <si>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</si>
  <si>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</si>
  <si>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</si>
  <si>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</si>
  <si>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</si>
  <si>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</si>
  <si>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</si>
  <si>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</si>
  <si>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</si>
  <si>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</si>
  <si>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</si>
  <si>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</si>
  <si>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</si>
  <si>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</si>
  <si>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</si>
  <si>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</si>
  <si>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</si>
  <si>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</si>
  <si>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</si>
  <si>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</si>
  <si>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</si>
  <si>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</si>
  <si>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</si>
  <si>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</si>
  <si>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</si>
  <si>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</si>
  <si>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</si>
  <si>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</si>
  <si>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</si>
  <si>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</si>
  <si>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</si>
  <si>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</si>
  <si>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</si>
  <si>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</si>
  <si>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</si>
  <si>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</si>
  <si>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</si>
  <si>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</si>
  <si>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</si>
  <si>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</si>
  <si>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</si>
  <si>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</si>
  <si>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</si>
  <si>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</si>
  <si>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</si>
  <si>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</si>
  <si>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</si>
  <si>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</si>
  <si>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</si>
  <si>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</si>
  <si>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</si>
  <si>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</si>
  <si>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</si>
  <si>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</si>
  <si>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</si>
  <si>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</si>
  <si>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</si>
  <si>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</si>
  <si>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</si>
  <si>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</si>
  <si>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</si>
  <si>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</si>
  <si>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</si>
  <si>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</si>
  <si>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</si>
  <si>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</si>
  <si>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</si>
  <si>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</si>
  <si>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</si>
  <si>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</si>
  <si>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</si>
  <si>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</si>
  <si>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</si>
  <si>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</si>
  <si>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</si>
  <si>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</si>
  <si>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</si>
  <si>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</si>
  <si>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</si>
  <si>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</si>
  <si>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</si>
  <si>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</si>
  <si>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</si>
  <si>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</si>
  <si>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</si>
  <si>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</si>
  <si>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</si>
  <si>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</si>
  <si>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</si>
  <si>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</si>
  <si>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</si>
  <si>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</si>
  <si>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</si>
  <si>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</si>
  <si>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</si>
  <si>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</si>
  <si>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</si>
  <si>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</si>
  <si>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</si>
  <si>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</si>
  <si>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</si>
  <si>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</si>
  <si>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</si>
  <si>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</si>
  <si>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</si>
  <si>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</si>
  <si>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</si>
  <si>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</si>
  <si>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</si>
  <si>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</si>
  <si>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</si>
  <si>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</si>
  <si>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</si>
  <si>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</si>
  <si>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</si>
  <si>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</si>
  <si>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</si>
  <si>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</si>
  <si>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</si>
  <si>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</si>
  <si>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</si>
  <si>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</si>
  <si>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</si>
  <si>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</si>
  <si>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</si>
  <si>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</si>
  <si>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</si>
  <si>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</si>
  <si>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</si>
  <si>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</si>
  <si>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</si>
  <si>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</si>
  <si>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</si>
  <si>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</si>
  <si>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</si>
  <si>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</si>
  <si>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</si>
  <si>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</si>
  <si>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</si>
  <si>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</si>
  <si>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</si>
  <si>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</si>
  <si>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</si>
  <si>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</si>
  <si>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</si>
  <si>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</si>
  <si>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</si>
  <si>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</si>
  <si>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</si>
  <si>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</si>
  <si>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</si>
  <si>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</si>
  <si>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</si>
  <si>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</si>
  <si>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</si>
  <si>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</si>
  <si>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</si>
  <si>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</si>
  <si>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</si>
  <si>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</si>
  <si>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</si>
  <si>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</si>
  <si>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</si>
  <si>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</si>
  <si>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</si>
  <si>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</si>
  <si>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</si>
  <si>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</si>
  <si>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</si>
  <si>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</si>
  <si>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</si>
  <si>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</si>
  <si>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</si>
  <si>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</si>
  <si>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</si>
  <si>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</si>
  <si>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</si>
  <si>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</si>
  <si>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</si>
  <si>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</si>
  <si>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</si>
  <si>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</si>
  <si>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</si>
  <si>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</si>
  <si>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</si>
  <si>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</si>
  <si>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</si>
  <si>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</si>
  <si>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</si>
  <si>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</si>
  <si>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</si>
  <si>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</si>
  <si>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</si>
  <si>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</si>
  <si>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</si>
  <si>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</si>
  <si>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</si>
  <si>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</si>
  <si>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</si>
  <si>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</si>
  <si>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</si>
  <si>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</si>
  <si>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</si>
  <si>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</si>
  <si>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</si>
  <si>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</si>
  <si>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</si>
  <si>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</si>
  <si>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</si>
  <si>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</si>
  <si>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</si>
  <si>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</si>
  <si>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</si>
  <si>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</si>
  <si>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</si>
  <si>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</si>
  <si>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</si>
  <si>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</si>
  <si>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</si>
  <si>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</si>
  <si>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</si>
  <si>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</si>
  <si>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</si>
  <si>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</si>
  <si>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</si>
  <si>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</si>
  <si>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</si>
  <si>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</si>
  <si>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</si>
  <si>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</si>
  <si>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</si>
  <si>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</si>
  <si>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</si>
  <si>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</si>
  <si>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</si>
  <si>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</si>
  <si>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</si>
  <si>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</si>
  <si>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</si>
  <si>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</si>
  <si>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</si>
  <si>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</si>
  <si>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</si>
  <si>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</si>
  <si>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</si>
  <si>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</si>
  <si>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</si>
  <si>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</si>
  <si>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</si>
  <si>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</si>
  <si>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</si>
  <si>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</si>
  <si>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</si>
  <si>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</si>
  <si>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</si>
  <si>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</si>
  <si>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</si>
  <si>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</si>
  <si>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</si>
  <si>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</si>
  <si>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</si>
  <si>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</si>
  <si>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</si>
  <si>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</si>
  <si>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</si>
  <si>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</si>
  <si>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</si>
  <si>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</si>
  <si>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</si>
  <si>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</si>
  <si>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</si>
  <si>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</si>
  <si>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</si>
  <si>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</si>
  <si>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</si>
  <si>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</si>
  <si>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</si>
  <si>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</si>
  <si>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</si>
  <si>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</si>
  <si>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</si>
  <si>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</si>
  <si>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</si>
  <si>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</si>
  <si>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</si>
  <si>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</si>
  <si>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</si>
  <si>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</si>
  <si>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</si>
  <si>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</si>
  <si>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</si>
  <si>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</si>
  <si>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</si>
  <si>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</si>
  <si>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</si>
  <si>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</si>
  <si>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</si>
  <si>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</si>
  <si>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</si>
  <si>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</si>
  <si>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</si>
  <si>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</si>
  <si>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</si>
  <si>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</si>
  <si>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</si>
  <si>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</si>
  <si>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</si>
  <si>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</si>
  <si>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</si>
  <si>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</si>
  <si>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</si>
  <si>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</si>
  <si>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</si>
  <si>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</si>
  <si>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</si>
  <si>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</si>
  <si>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</si>
  <si>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</si>
  <si>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</si>
  <si>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</si>
  <si>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</si>
  <si>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</si>
  <si>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</si>
  <si>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</si>
  <si>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</si>
  <si>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</si>
  <si>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</si>
  <si>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</si>
  <si>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</si>
  <si>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</si>
  <si>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</si>
  <si>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</si>
  <si>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</si>
  <si>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</si>
  <si>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</si>
  <si>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</si>
  <si>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</si>
  <si>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</si>
  <si>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</si>
  <si>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</si>
  <si>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</si>
  <si>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</si>
  <si>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</si>
  <si>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</si>
  <si>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</si>
  <si>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</si>
  <si>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</si>
  <si>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</si>
  <si>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</si>
  <si>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</si>
  <si>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</si>
  <si>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</si>
  <si>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</si>
  <si>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</si>
  <si>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</si>
  <si>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</si>
  <si>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</si>
  <si>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</si>
  <si>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</si>
  <si>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</si>
  <si>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</si>
  <si>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</si>
  <si>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</si>
  <si>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</si>
  <si>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</si>
  <si>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</si>
  <si>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</si>
  <si>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</si>
  <si>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</si>
  <si>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</si>
  <si>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</si>
  <si>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</si>
  <si>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</si>
  <si>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</si>
  <si>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</si>
  <si>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</si>
  <si>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</si>
  <si>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</si>
  <si>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</si>
  <si>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</si>
  <si>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</si>
  <si>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</si>
  <si>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</si>
  <si>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</si>
  <si>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</si>
  <si>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</si>
  <si>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</si>
  <si>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</si>
  <si>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</si>
  <si>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</si>
  <si>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</si>
  <si>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</si>
  <si>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</si>
  <si>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</si>
  <si>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</si>
  <si>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</si>
  <si>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</si>
  <si>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</si>
  <si>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</si>
  <si>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</si>
  <si>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</si>
  <si>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</si>
  <si>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</si>
  <si>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</si>
  <si>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</si>
  <si>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</si>
  <si>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</si>
  <si>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</si>
  <si>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</si>
  <si>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</si>
  <si>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</si>
  <si>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</si>
  <si>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</si>
  <si>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</si>
  <si>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</si>
  <si>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</si>
  <si>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</si>
  <si>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</si>
  <si>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</si>
  <si>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</si>
  <si>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</si>
  <si>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</si>
  <si>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</si>
  <si>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</si>
  <si>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</si>
  <si>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</si>
  <si>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</si>
  <si>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</si>
  <si>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</si>
  <si>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</si>
  <si>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</si>
  <si>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</si>
  <si>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</si>
  <si>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</si>
  <si>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</si>
  <si>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</si>
  <si>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</si>
  <si>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</si>
  <si>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</si>
  <si>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</si>
  <si>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</si>
  <si>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</si>
  <si>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</si>
  <si>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</si>
  <si>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</si>
  <si>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</si>
  <si>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</si>
  <si>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</si>
  <si>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</si>
  <si>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</si>
  <si>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</si>
  <si>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</si>
  <si>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</si>
  <si>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</si>
  <si>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</si>
  <si>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</si>
  <si>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</si>
  <si>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</si>
  <si>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</si>
  <si>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</si>
  <si>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</si>
  <si>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</si>
  <si>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</si>
  <si>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</si>
  <si>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</si>
  <si>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</si>
  <si>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</si>
  <si>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</si>
  <si>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</si>
  <si>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</si>
  <si>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</si>
  <si>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</si>
  <si>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</si>
  <si>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</si>
  <si>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</si>
  <si>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</si>
  <si>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</si>
  <si>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</si>
  <si>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</si>
  <si>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</si>
  <si>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</si>
  <si>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</si>
  <si>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</si>
  <si>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</si>
  <si>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</si>
  <si>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</si>
  <si>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</si>
  <si>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</si>
  <si>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</si>
  <si>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</si>
  <si>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</si>
  <si>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</si>
  <si>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</si>
  <si>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</si>
  <si>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</si>
  <si>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</si>
  <si>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</si>
  <si>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</si>
  <si>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</si>
  <si>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</si>
  <si>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</si>
  <si>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</si>
  <si>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</si>
  <si>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</si>
  <si>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</si>
  <si>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</si>
  <si>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</si>
  <si>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</si>
  <si>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</si>
  <si>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</si>
  <si>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</si>
  <si>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</si>
  <si>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</si>
  <si>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</si>
  <si>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</si>
  <si>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</si>
  <si>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</si>
  <si>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</si>
  <si>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</si>
  <si>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</si>
  <si>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</si>
  <si>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</si>
  <si>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</si>
  <si>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</si>
  <si>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</si>
  <si>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</si>
  <si>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</si>
  <si>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</si>
  <si>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</si>
  <si>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</si>
  <si>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</si>
  <si>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</si>
  <si>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</si>
  <si>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</si>
  <si>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</si>
  <si>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</si>
  <si>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</si>
  <si>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</si>
  <si>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</si>
  <si>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</si>
  <si>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</si>
  <si>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</si>
  <si>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</si>
  <si>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</si>
  <si>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</si>
  <si>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</si>
  <si>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</si>
  <si>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</si>
  <si>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</si>
  <si>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</si>
  <si>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</si>
  <si>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</si>
  <si>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</si>
  <si>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</si>
  <si>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</si>
  <si>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</si>
  <si>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</si>
  <si>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</si>
  <si>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</si>
  <si>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</si>
  <si>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</si>
  <si>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</si>
  <si>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</si>
  <si>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</si>
  <si>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</si>
  <si>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</si>
  <si>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</si>
  <si>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</si>
  <si>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</si>
  <si>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</si>
  <si>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</si>
  <si>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</si>
  <si>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</si>
  <si>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</si>
  <si>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</si>
  <si>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</si>
  <si>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</si>
  <si>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</si>
  <si>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</si>
  <si>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</si>
  <si>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</si>
  <si>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</si>
  <si>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</si>
  <si>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</si>
  <si>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</si>
  <si>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</si>
  <si>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</si>
  <si>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</si>
  <si>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</si>
  <si>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</si>
  <si>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</si>
  <si>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</si>
  <si>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</si>
  <si>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</si>
  <si>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</si>
  <si>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</si>
  <si>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</si>
  <si>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</si>
  <si>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</si>
  <si>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</si>
  <si>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</si>
  <si>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</si>
  <si>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</si>
  <si>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</si>
  <si>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</si>
  <si>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</si>
  <si>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</si>
  <si>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</si>
  <si>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</si>
  <si>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</si>
  <si>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</si>
  <si>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</si>
  <si>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</si>
  <si>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</si>
  <si>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</si>
  <si>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</si>
  <si>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</si>
  <si>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</si>
  <si>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</si>
  <si>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</si>
  <si>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</si>
  <si>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</si>
  <si>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</si>
  <si>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</si>
  <si>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</si>
  <si>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</si>
  <si>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</si>
  <si>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</si>
  <si>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</si>
  <si>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</si>
  <si>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</si>
  <si>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</si>
  <si>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</si>
  <si>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</si>
  <si>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</si>
  <si>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</si>
  <si>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</si>
  <si>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</si>
  <si>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</si>
  <si>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</si>
  <si>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</si>
  <si>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</si>
  <si>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</si>
  <si>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</si>
  <si>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</si>
  <si>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</si>
  <si>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</si>
  <si>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</si>
  <si>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</si>
  <si>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</si>
  <si>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</si>
  <si>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</si>
  <si>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</si>
  <si>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</si>
  <si>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</si>
  <si>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</si>
  <si>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</si>
  <si>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</si>
  <si>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</si>
  <si>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</si>
  <si>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</si>
  <si>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</si>
  <si>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</si>
  <si>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</si>
  <si>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</si>
  <si>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</si>
  <si>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</si>
  <si>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</si>
  <si>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</si>
  <si>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</si>
  <si>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</si>
  <si>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</si>
  <si>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</si>
  <si>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</si>
  <si>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</si>
  <si>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</si>
  <si>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</si>
  <si>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</si>
  <si>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</si>
  <si>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</si>
  <si>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</si>
  <si>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</si>
  <si>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</si>
  <si>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</si>
  <si>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</si>
  <si>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</si>
  <si>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</si>
  <si>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</si>
  <si>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</si>
  <si>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</si>
  <si>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</si>
  <si>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</si>
  <si>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</si>
  <si>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</si>
  <si>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</si>
  <si>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</si>
  <si>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</si>
  <si>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</si>
  <si>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</si>
  <si>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</si>
  <si>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</si>
  <si>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</si>
  <si>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</si>
  <si>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</si>
  <si>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</si>
  <si>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</si>
  <si>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</si>
  <si>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</si>
  <si>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</si>
  <si>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</si>
  <si>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</si>
  <si>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</si>
  <si>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</si>
  <si>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</si>
  <si>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</si>
  <si>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</si>
  <si>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</si>
  <si>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</si>
  <si>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</si>
  <si>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</si>
  <si>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</si>
  <si>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</si>
  <si>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</si>
  <si>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</si>
  <si>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</si>
  <si>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</si>
  <si>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</si>
  <si>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</si>
  <si>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</si>
  <si>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</si>
  <si>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</si>
  <si>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</si>
  <si>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</si>
  <si>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</si>
  <si>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</si>
  <si>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</si>
  <si>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</si>
  <si>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</si>
  <si>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</si>
  <si>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</si>
  <si>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</si>
  <si>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</si>
  <si>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</si>
  <si>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</si>
  <si>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</si>
  <si>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</si>
  <si>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</si>
  <si>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</si>
  <si>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</si>
  <si>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</si>
  <si>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</si>
  <si>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</si>
  <si>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</si>
  <si>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</si>
  <si>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</si>
  <si>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</si>
  <si>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</si>
  <si>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</si>
  <si>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</si>
  <si>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</si>
  <si>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</si>
  <si>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</si>
  <si>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</si>
  <si>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</si>
  <si>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</si>
  <si>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</si>
  <si>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</si>
  <si>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</si>
  <si>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</si>
  <si>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</si>
  <si>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</si>
  <si>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</si>
  <si>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</si>
  <si>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</si>
  <si>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</si>
  <si>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</si>
  <si>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</si>
  <si>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</si>
  <si>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</si>
  <si>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</si>
  <si>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</si>
  <si>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</si>
  <si>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</si>
  <si>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</si>
  <si>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</si>
  <si>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</si>
  <si>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</si>
  <si>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</si>
  <si>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</si>
  <si>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</si>
  <si>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</si>
  <si>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</si>
  <si>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</si>
  <si>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</si>
  <si>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</si>
  <si>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</si>
  <si>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</si>
  <si>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</si>
  <si>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</si>
  <si>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</si>
  <si>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</si>
  <si>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</si>
  <si>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</si>
  <si>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</si>
  <si>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</si>
  <si>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</si>
  <si>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</si>
  <si>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</si>
  <si>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</si>
  <si>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</si>
  <si>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</si>
  <si>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</si>
  <si>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</si>
  <si>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</si>
  <si>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</si>
  <si>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</si>
  <si>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</si>
  <si>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</si>
  <si>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</si>
  <si>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</si>
  <si>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</si>
  <si>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</si>
  <si>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</si>
  <si>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</si>
  <si>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</si>
  <si>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</si>
  <si>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</si>
  <si>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</si>
  <si>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</si>
  <si>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</si>
  <si>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</si>
  <si>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</si>
  <si>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</si>
  <si>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</si>
  <si>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</si>
  <si>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</si>
  <si>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</si>
  <si>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</si>
  <si>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</si>
  <si>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</si>
  <si>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</si>
  <si>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</si>
  <si>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</si>
  <si>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</si>
  <si>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</si>
  <si>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</si>
  <si>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</si>
  <si>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</si>
  <si>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</si>
  <si>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</si>
  <si>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</si>
  <si>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</si>
  <si>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</si>
  <si>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</si>
  <si>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</si>
  <si>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</si>
  <si>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</si>
  <si>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</si>
  <si>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</si>
  <si>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</si>
  <si>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</si>
  <si>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</si>
  <si>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</si>
  <si>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</si>
  <si>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</si>
  <si>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</si>
  <si>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</si>
  <si>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</si>
  <si>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</si>
  <si>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</si>
  <si>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</si>
  <si>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</si>
  <si>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</si>
  <si>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</si>
  <si>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</si>
  <si>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</si>
  <si>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</si>
  <si>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</si>
  <si>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</si>
  <si>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</si>
  <si>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</si>
  <si>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</si>
  <si>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</si>
  <si>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</si>
  <si>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</si>
  <si>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</si>
  <si>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</si>
  <si>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</si>
  <si>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</si>
  <si>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</si>
  <si>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</si>
  <si>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</si>
  <si>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</si>
  <si>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</si>
  <si>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</si>
  <si>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</si>
  <si>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</si>
  <si>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</si>
  <si>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</si>
  <si>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</si>
  <si>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</si>
  <si>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</si>
  <si>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</si>
  <si>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</si>
  <si>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</si>
  <si>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</si>
  <si>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</si>
  <si>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</si>
  <si>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</si>
  <si>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</si>
  <si>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</si>
  <si>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</si>
  <si>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</si>
  <si>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</si>
  <si>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</si>
  <si>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</si>
  <si>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</si>
  <si>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</si>
  <si>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</si>
  <si>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</si>
  <si>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</si>
  <si>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</si>
  <si>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</si>
  <si>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</si>
  <si>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</si>
  <si>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</si>
  <si>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</si>
  <si>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</si>
  <si>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</si>
  <si>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</si>
  <si>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</si>
  <si>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</si>
  <si>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</si>
  <si>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</si>
  <si>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</si>
  <si>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</si>
  <si>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</si>
  <si>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</si>
  <si>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</si>
  <si>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</si>
  <si>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</si>
  <si>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</si>
  <si>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</si>
  <si>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</si>
  <si>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</si>
  <si>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</si>
  <si>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</si>
  <si>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</si>
  <si>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</si>
  <si>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</si>
  <si>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</si>
  <si>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</si>
  <si>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</si>
  <si>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</si>
  <si>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</si>
  <si>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</si>
  <si>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</si>
  <si>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</si>
  <si>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</si>
  <si>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</si>
  <si>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</si>
  <si>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</si>
  <si>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</si>
  <si>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</si>
  <si>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</si>
  <si>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</si>
  <si>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</si>
  <si>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</si>
  <si>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</si>
  <si>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</si>
  <si>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</si>
  <si>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</si>
  <si>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</si>
  <si>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</si>
  <si>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</si>
  <si>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</si>
  <si>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</si>
  <si>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</si>
  <si>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</si>
  <si>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</si>
  <si>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</si>
  <si>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</si>
  <si>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</si>
  <si>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</si>
  <si>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</si>
  <si>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</si>
  <si>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</si>
  <si>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</si>
  <si>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</si>
  <si>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</si>
  <si>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</si>
  <si>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</si>
  <si>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</si>
  <si>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</si>
  <si>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</si>
  <si>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</si>
  <si>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</si>
  <si>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</si>
  <si>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</si>
  <si>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</si>
  <si>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</si>
  <si>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</si>
  <si>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</si>
  <si>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</si>
  <si>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</si>
  <si>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</si>
  <si>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</si>
  <si>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</si>
  <si>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</si>
  <si>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</si>
  <si>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</si>
  <si>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</si>
  <si>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</si>
  <si>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</si>
  <si>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</si>
  <si>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</si>
  <si>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</si>
  <si>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</si>
  <si>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</si>
  <si>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</si>
  <si>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</si>
  <si>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</si>
  <si>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</si>
  <si>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</si>
  <si>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</si>
  <si>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</si>
  <si>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</si>
  <si>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</si>
  <si>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</si>
  <si>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</si>
  <si>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</si>
  <si>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</si>
  <si>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</si>
  <si>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</si>
  <si>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</si>
  <si>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</si>
  <si>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</si>
  <si>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</si>
  <si>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</si>
  <si>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</si>
  <si>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</si>
  <si>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</si>
  <si>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</si>
  <si>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</si>
  <si>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</si>
  <si>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</si>
  <si>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</si>
  <si>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</si>
  <si>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</si>
  <si>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</si>
  <si>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</si>
  <si>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</si>
  <si>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</si>
  <si>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</si>
  <si>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</si>
  <si>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</si>
  <si>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</si>
  <si>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</si>
  <si>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</si>
  <si>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</si>
  <si>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</si>
  <si>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</si>
  <si>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</si>
  <si>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</si>
  <si>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</si>
  <si>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</si>
  <si>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</si>
  <si>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</si>
  <si>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</si>
  <si>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</si>
  <si>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</si>
  <si>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</si>
  <si>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</si>
  <si>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</si>
  <si>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</si>
  <si>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</si>
  <si>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</si>
  <si>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</si>
  <si>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</si>
  <si>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</si>
  <si>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</si>
  <si>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</si>
  <si>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</si>
  <si>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</si>
  <si>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</si>
  <si>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</si>
  <si>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</si>
  <si>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</si>
  <si>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</si>
  <si>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</si>
  <si>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</si>
  <si>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</si>
  <si>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</si>
  <si>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</si>
  <si>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</si>
  <si>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</si>
  <si>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</si>
  <si>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</si>
  <si>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</si>
  <si>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</si>
  <si>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</si>
  <si>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</si>
  <si>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</si>
  <si>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</si>
  <si>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</si>
  <si>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</si>
  <si>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</si>
  <si>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</si>
  <si>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</si>
  <si>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</si>
  <si>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</si>
  <si>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</si>
  <si>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</si>
  <si>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</si>
  <si>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</si>
  <si>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</si>
  <si>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</si>
  <si>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</si>
  <si>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</si>
  <si>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</si>
  <si>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</si>
  <si>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</si>
  <si>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</si>
  <si>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</si>
  <si>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</si>
  <si>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</si>
  <si>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</si>
  <si>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</si>
  <si>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</si>
  <si>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</si>
  <si>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</si>
  <si>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</si>
  <si>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</si>
  <si>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</si>
  <si>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</si>
  <si>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</si>
  <si>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</si>
  <si>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</si>
  <si>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</si>
  <si>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</si>
  <si>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</si>
  <si>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</si>
  <si>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</si>
  <si>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</si>
  <si>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</si>
  <si>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</si>
  <si>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</si>
  <si>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</si>
  <si>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</si>
  <si>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</si>
  <si>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</si>
  <si>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</si>
  <si>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</si>
  <si>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</si>
  <si>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</si>
  <si>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</si>
  <si>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</si>
  <si>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</si>
  <si>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</si>
  <si>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</si>
  <si>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</si>
  <si>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</si>
  <si>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</si>
  <si>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</si>
  <si>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</si>
  <si>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</si>
  <si>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</si>
  <si>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</si>
  <si>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</si>
  <si>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</si>
  <si>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</si>
  <si>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</si>
  <si>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</si>
  <si>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</si>
  <si>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</si>
  <si>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</si>
  <si>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</si>
  <si>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</si>
  <si>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</si>
  <si>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</si>
  <si>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</si>
  <si>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</si>
  <si>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</si>
  <si>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</si>
  <si>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</si>
  <si>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</si>
  <si>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</si>
  <si>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</si>
  <si>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</si>
  <si>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</si>
  <si>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</si>
  <si>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</si>
  <si>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</si>
  <si>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</si>
  <si>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</si>
  <si>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</si>
  <si>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</si>
  <si>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</si>
  <si>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</si>
  <si>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</si>
  <si>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</si>
  <si>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</si>
  <si>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</si>
  <si>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</si>
  <si>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</si>
  <si>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</si>
  <si>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</si>
  <si>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</si>
  <si>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</si>
  <si>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</si>
  <si>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</si>
  <si>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</si>
  <si>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</si>
  <si>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</si>
  <si>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</si>
  <si>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</si>
  <si>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</si>
  <si>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</si>
  <si>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</si>
  <si>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</si>
  <si>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</si>
  <si>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</si>
  <si>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</si>
  <si>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</si>
  <si>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</si>
  <si>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</si>
  <si>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</si>
  <si>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</si>
  <si>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</si>
  <si>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</si>
  <si>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</si>
  <si>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</si>
  <si>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</si>
  <si>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</si>
  <si>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</si>
  <si>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</si>
  <si>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</si>
  <si>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</si>
  <si>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</si>
  <si>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</si>
  <si>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</si>
  <si>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</si>
  <si>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</si>
  <si>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</si>
  <si>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</si>
  <si>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</si>
  <si>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</si>
  <si>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</si>
  <si>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</si>
  <si>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</si>
  <si>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</si>
  <si>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</si>
  <si>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</si>
  <si>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</si>
  <si>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</si>
  <si>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</si>
  <si>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</si>
  <si>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</si>
  <si>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</si>
  <si>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</si>
  <si>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</si>
  <si>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</si>
  <si>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</si>
  <si>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</si>
  <si>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</si>
  <si>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</si>
  <si>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</si>
  <si>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</si>
  <si>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</si>
  <si>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</si>
  <si>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</si>
  <si>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</si>
  <si>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</si>
  <si>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</si>
  <si>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</si>
  <si>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</si>
  <si>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</si>
  <si>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</si>
  <si>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</si>
  <si>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</si>
  <si>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</si>
  <si>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</si>
  <si>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</si>
  <si>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</si>
  <si>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</si>
  <si>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</si>
  <si>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</si>
  <si>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</si>
  <si>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</si>
  <si>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</si>
  <si>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</si>
  <si>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</si>
  <si>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</si>
  <si>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</si>
  <si>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</si>
  <si>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</si>
  <si>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</si>
  <si>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</si>
  <si>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</si>
  <si>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</si>
  <si>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</si>
  <si>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</si>
  <si>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</si>
  <si>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</si>
  <si>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</si>
  <si>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</si>
  <si>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</si>
  <si>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</si>
  <si>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</si>
  <si>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</si>
  <si>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</si>
  <si>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</si>
  <si>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</si>
  <si>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</si>
  <si>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</si>
  <si>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</si>
  <si>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</si>
  <si>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</si>
  <si>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</si>
  <si>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</si>
  <si>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</si>
  <si>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</si>
  <si>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</si>
  <si>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</si>
  <si>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</si>
  <si>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</si>
  <si>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</si>
  <si>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</si>
  <si>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</si>
  <si>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</si>
  <si>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</si>
  <si>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</si>
  <si>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</si>
  <si>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</si>
  <si>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</si>
  <si>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</si>
  <si>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</si>
  <si>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</si>
  <si>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</si>
  <si>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</si>
  <si>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</si>
  <si>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</si>
  <si>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</si>
  <si>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</si>
  <si>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</si>
  <si>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</si>
  <si>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</si>
  <si>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</si>
  <si>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</si>
  <si>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</si>
  <si>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</si>
  <si>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</si>
  <si>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</si>
  <si>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</si>
  <si>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</si>
  <si>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</si>
  <si>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</si>
  <si>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</si>
  <si>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</si>
  <si>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</si>
  <si>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</si>
  <si>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</si>
  <si>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</si>
  <si>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</si>
  <si>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</si>
  <si>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</si>
  <si>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</si>
  <si>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</si>
  <si>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</si>
  <si>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</si>
  <si>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</si>
  <si>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</si>
  <si>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</si>
  <si>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</si>
  <si>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</si>
  <si>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</si>
  <si>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</si>
  <si>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</si>
  <si>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</si>
  <si>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</si>
  <si>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</si>
  <si>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</si>
  <si>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</si>
  <si>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</si>
  <si>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</si>
  <si>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</si>
  <si>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</si>
  <si>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</si>
  <si>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</si>
  <si>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</si>
  <si>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</si>
  <si>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</si>
  <si>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</si>
  <si>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</si>
  <si>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</si>
  <si>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</si>
  <si>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</si>
  <si>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</si>
  <si>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</si>
  <si>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</si>
  <si>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</si>
  <si>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</si>
  <si>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</si>
  <si>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</si>
  <si>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</si>
  <si>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</si>
  <si>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</si>
  <si>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</si>
  <si>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</si>
  <si>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</si>
  <si>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</si>
  <si>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</si>
  <si>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</si>
  <si>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</si>
  <si>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</si>
  <si>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</si>
  <si>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</si>
  <si>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</si>
  <si>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</si>
  <si>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</si>
  <si>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</si>
  <si>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</si>
  <si>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</si>
  <si>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</si>
  <si>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</si>
  <si>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</si>
  <si>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</si>
  <si>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</si>
  <si>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</si>
  <si>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</si>
  <si>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</si>
  <si>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</si>
  <si>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</si>
  <si>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</si>
  <si>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</si>
  <si>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</si>
  <si>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</si>
  <si>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</si>
  <si>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</si>
  <si>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</si>
  <si>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</si>
  <si>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</si>
  <si>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</si>
  <si>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</si>
  <si>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</si>
  <si>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</si>
  <si>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</si>
  <si>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</si>
  <si>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</si>
  <si>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</si>
  <si>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</si>
  <si>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</si>
  <si>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</si>
  <si>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</si>
  <si>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</si>
  <si>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</si>
  <si>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</si>
  <si>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</si>
  <si>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</si>
  <si>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</si>
  <si>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</si>
  <si>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</si>
  <si>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</si>
  <si>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</si>
  <si>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</si>
  <si>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</si>
  <si>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</si>
  <si>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</si>
  <si>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</si>
  <si>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</si>
  <si>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</si>
  <si>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</si>
  <si>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</si>
  <si>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</si>
  <si>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</si>
  <si>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</si>
  <si>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</si>
  <si>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</si>
  <si>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</si>
  <si>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</si>
  <si>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</si>
  <si>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</si>
  <si>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</si>
  <si>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</si>
  <si>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</si>
  <si>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</si>
  <si>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</si>
  <si>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</si>
  <si>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</si>
  <si>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</si>
  <si>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</si>
  <si>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</si>
  <si>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</si>
  <si>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</si>
  <si>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</si>
  <si>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</si>
  <si>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</si>
  <si>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</si>
  <si>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</si>
  <si>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</si>
  <si>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</si>
  <si>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</si>
  <si>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</si>
  <si>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</si>
  <si>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</si>
  <si>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</si>
  <si>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</si>
  <si>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</si>
  <si>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</si>
  <si>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</si>
  <si>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</si>
  <si>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</si>
  <si>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</si>
  <si>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</si>
  <si>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</si>
  <si>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</si>
  <si>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</si>
  <si>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</si>
  <si>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</si>
  <si>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</si>
  <si>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</si>
  <si>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</si>
  <si>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</si>
  <si>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</si>
  <si>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</si>
  <si>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</si>
  <si>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</si>
  <si>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</si>
  <si>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</si>
  <si>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</si>
  <si>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</si>
  <si>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</si>
  <si>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</si>
  <si>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</si>
  <si>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</si>
  <si>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</si>
  <si>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</si>
  <si>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</si>
  <si>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</si>
  <si>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</si>
  <si>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</si>
  <si>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</si>
  <si>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</si>
  <si>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</si>
  <si>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</si>
  <si>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</si>
  <si>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</si>
  <si>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</si>
  <si>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</si>
  <si>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</si>
  <si>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</si>
  <si>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</si>
  <si>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</si>
  <si>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</si>
  <si>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</si>
  <si>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</si>
  <si>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</si>
  <si>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</si>
  <si>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</si>
  <si>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</si>
  <si>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</si>
  <si>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</si>
  <si>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</si>
  <si>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</si>
  <si>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</si>
  <si>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</si>
  <si>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</si>
  <si>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</si>
  <si>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</si>
  <si>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</si>
  <si>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</si>
  <si>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</si>
  <si>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</si>
  <si>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</si>
  <si>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</si>
  <si>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</si>
  <si>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</si>
  <si>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</si>
  <si>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</si>
  <si>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</si>
  <si>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</si>
  <si>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</si>
  <si>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</si>
  <si>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</si>
  <si>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</si>
  <si>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</si>
  <si>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</si>
  <si>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</si>
  <si>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</si>
  <si>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</si>
  <si>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</si>
  <si>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</si>
  <si>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</si>
  <si>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</si>
  <si>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</si>
  <si>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</si>
  <si>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</si>
  <si>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</si>
  <si>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</si>
  <si>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</si>
  <si>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</si>
  <si>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</si>
  <si>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</si>
  <si>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</si>
  <si>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</si>
  <si>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</si>
  <si>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</si>
  <si>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</si>
  <si>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</si>
  <si>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</si>
  <si>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</si>
  <si>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</si>
  <si>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</si>
  <si>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</si>
  <si>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</si>
  <si>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</si>
  <si>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</si>
  <si>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</si>
  <si>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</si>
  <si>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</si>
  <si>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</si>
  <si>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</si>
  <si>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</si>
  <si>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</si>
  <si>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</si>
  <si>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</si>
  <si>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</si>
  <si>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</si>
  <si>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</si>
  <si>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</si>
  <si>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</si>
  <si>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</si>
  <si>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</si>
  <si>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</si>
  <si>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</si>
  <si>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</si>
  <si>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</si>
  <si>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</si>
  <si>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</si>
  <si>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</si>
  <si>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</si>
  <si>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</si>
  <si>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</si>
  <si>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</si>
  <si>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</si>
  <si>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</si>
  <si>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</si>
  <si>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</si>
  <si>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</si>
  <si>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</si>
  <si>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</si>
  <si>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</si>
  <si>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</si>
  <si>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</si>
  <si>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</si>
  <si>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</si>
  <si>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</si>
  <si>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</si>
  <si>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</si>
  <si>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</si>
  <si>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</si>
  <si>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</si>
  <si>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</si>
  <si>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</si>
  <si>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</si>
  <si>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</si>
  <si>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</si>
  <si>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</si>
  <si>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</si>
  <si>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</si>
  <si>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</si>
  <si>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</si>
  <si>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</si>
  <si>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</si>
  <si>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</si>
  <si>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</si>
  <si>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</si>
  <si>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</si>
  <si>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</si>
  <si>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</si>
  <si>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</si>
  <si>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</si>
  <si>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</si>
  <si>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</si>
  <si>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</si>
  <si>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</si>
  <si>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</si>
  <si>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</si>
  <si>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</si>
  <si>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</si>
  <si>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</si>
  <si>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</si>
  <si>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</si>
  <si>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</si>
  <si>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</si>
  <si>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</si>
  <si>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</si>
  <si>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</si>
  <si>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</si>
  <si>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</si>
  <si>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</si>
  <si>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</si>
  <si>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</si>
  <si>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</si>
  <si>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</si>
  <si>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</si>
  <si>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</si>
  <si>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</si>
  <si>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</si>
  <si>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</si>
  <si>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</si>
  <si>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</si>
  <si>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</si>
  <si>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</si>
  <si>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</si>
  <si>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</si>
  <si>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</si>
  <si>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</si>
  <si>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</si>
  <si>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</si>
  <si>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</si>
  <si>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</si>
  <si>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</si>
  <si>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</si>
  <si>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</si>
  <si>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</si>
  <si>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</si>
  <si>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</si>
  <si>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</si>
  <si>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</si>
  <si>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</si>
  <si>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</si>
  <si>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</si>
  <si>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</si>
  <si>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</si>
  <si>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</si>
  <si>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</si>
  <si>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</si>
  <si>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</si>
  <si>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</si>
  <si>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</si>
  <si>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</si>
  <si>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</si>
  <si>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</si>
  <si>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</si>
  <si>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</si>
  <si>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</si>
  <si>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</si>
  <si>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</si>
  <si>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</si>
  <si>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</si>
  <si>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</si>
  <si>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</si>
  <si>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</si>
  <si>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</si>
  <si>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</si>
  <si>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</si>
  <si>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</si>
  <si>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</si>
  <si>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</si>
  <si>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</si>
  <si>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</si>
  <si>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</si>
  <si>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</si>
  <si>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</si>
  <si>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</si>
  <si>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</si>
  <si>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</si>
  <si>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</si>
  <si>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</si>
  <si>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</si>
  <si>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</si>
  <si>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</si>
  <si>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</si>
  <si>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</si>
  <si>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</si>
  <si>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</si>
  <si>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</si>
  <si>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</si>
  <si>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</si>
  <si>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</si>
  <si>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</si>
  <si>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</si>
  <si>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</si>
  <si>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</si>
  <si>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</si>
  <si>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</si>
  <si>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</si>
  <si>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</si>
  <si>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</si>
  <si>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</si>
  <si>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</si>
  <si>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</si>
  <si>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</si>
  <si>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</si>
  <si>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</si>
  <si>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</si>
  <si>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</si>
  <si>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</si>
  <si>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</si>
  <si>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</si>
  <si>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</si>
  <si>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</si>
  <si>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</si>
  <si>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</si>
  <si>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</si>
  <si>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</si>
  <si>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</si>
  <si>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</si>
  <si>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</si>
  <si>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</si>
  <si>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</si>
  <si>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</si>
  <si>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</si>
  <si>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</si>
  <si>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</si>
  <si>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</si>
  <si>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</si>
  <si>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</si>
  <si>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</si>
  <si>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</si>
  <si>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</si>
  <si>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</si>
  <si>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</si>
  <si>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</si>
  <si>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</si>
  <si>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</si>
  <si>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</si>
  <si>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</si>
  <si>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</si>
  <si>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</si>
  <si>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</si>
  <si>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</si>
  <si>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</si>
  <si>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</si>
  <si>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</si>
  <si>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</si>
  <si>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</si>
  <si>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</si>
  <si>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</si>
  <si>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</si>
  <si>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</si>
  <si>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</si>
  <si>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</si>
  <si>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</si>
  <si>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</si>
  <si>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</si>
  <si>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</si>
  <si>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</si>
  <si>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</si>
  <si>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</si>
  <si>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</si>
  <si>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</si>
  <si>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</si>
  <si>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</si>
  <si>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</si>
  <si>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</si>
  <si>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</si>
  <si>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</si>
  <si>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</si>
  <si>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</si>
  <si>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</si>
  <si>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</si>
  <si>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</si>
  <si>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</si>
  <si>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</si>
  <si>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</si>
  <si>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</si>
  <si>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</si>
  <si>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</si>
  <si>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</si>
  <si>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</si>
  <si>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</si>
  <si>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</si>
  <si>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</si>
  <si>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</si>
  <si>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</si>
  <si>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</si>
  <si>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</si>
  <si>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</si>
  <si>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</si>
  <si>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</si>
  <si>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</si>
  <si>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</si>
  <si>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</si>
  <si>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</si>
  <si>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</si>
  <si>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</si>
  <si>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</si>
  <si>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</si>
  <si>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</si>
  <si>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</si>
  <si>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</si>
  <si>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</si>
  <si>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</si>
  <si>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</si>
  <si>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</si>
  <si>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</si>
  <si>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</si>
  <si>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</si>
  <si>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</si>
  <si>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</si>
  <si>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</si>
  <si>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</si>
  <si>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</si>
  <si>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</si>
  <si>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</si>
  <si>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</si>
  <si>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</si>
  <si>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</si>
  <si>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</si>
  <si>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</si>
  <si>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</si>
  <si>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</si>
  <si>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</si>
  <si>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</si>
  <si>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</si>
  <si>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</si>
  <si>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</si>
  <si>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</si>
  <si>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</si>
  <si>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</si>
  <si>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</si>
  <si>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</si>
  <si>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</si>
  <si>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</si>
  <si>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</si>
  <si>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</si>
  <si>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</si>
  <si>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</si>
  <si>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</si>
  <si>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</si>
  <si>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</si>
  <si>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</si>
  <si>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</si>
  <si>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</si>
  <si>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</si>
  <si>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</si>
  <si>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</si>
  <si>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</si>
  <si>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</si>
  <si>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</si>
  <si>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</si>
  <si>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</si>
  <si>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</si>
  <si>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</si>
  <si>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</si>
  <si>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</si>
  <si>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</si>
  <si>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</si>
  <si>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</si>
  <si>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</si>
  <si>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</si>
  <si>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</si>
  <si>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</si>
  <si>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</si>
  <si>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</si>
  <si>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</si>
  <si>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</si>
  <si>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</si>
  <si>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</si>
  <si>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</si>
  <si>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</si>
  <si>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</si>
  <si>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</si>
  <si>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</si>
  <si>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</si>
  <si>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</si>
  <si>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</si>
  <si>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</si>
  <si>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</si>
  <si>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</si>
  <si>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</si>
  <si>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</si>
  <si>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</si>
  <si>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</si>
  <si>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</si>
  <si>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</si>
  <si>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</si>
  <si>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</si>
  <si>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</si>
  <si>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</si>
  <si>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</si>
  <si>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</si>
  <si>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</si>
  <si>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</si>
  <si>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</si>
  <si>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</si>
  <si>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</si>
  <si>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</si>
  <si>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</si>
  <si>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</si>
  <si>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</si>
  <si>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</si>
  <si>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</si>
  <si>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</si>
  <si>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</si>
  <si>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</si>
  <si>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</si>
  <si>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</si>
  <si>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</si>
  <si>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</si>
  <si>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</si>
  <si>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</si>
  <si>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</si>
  <si>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</si>
  <si>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</si>
  <si>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</si>
  <si>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</si>
  <si>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</si>
  <si>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</si>
  <si>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</si>
  <si>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</si>
  <si>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</si>
  <si>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</si>
  <si>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</si>
  <si>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</si>
  <si>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</si>
  <si>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</si>
  <si>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</si>
  <si>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</si>
  <si>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</si>
  <si>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</si>
  <si>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</si>
  <si>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</si>
  <si>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</si>
  <si>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</si>
  <si>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</si>
  <si>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</si>
  <si>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</si>
  <si>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</si>
  <si>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</si>
  <si>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</si>
  <si>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</si>
  <si>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</si>
  <si>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</si>
  <si>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</si>
  <si>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</si>
  <si>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</si>
  <si>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</si>
  <si>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</si>
  <si>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</si>
  <si>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</si>
  <si>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</si>
  <si>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</si>
  <si>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</si>
  <si>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</si>
  <si>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</si>
  <si>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</si>
  <si>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</si>
  <si>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</si>
  <si>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</si>
  <si>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</si>
  <si>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</si>
  <si>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</si>
  <si>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</si>
  <si>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</si>
  <si>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</si>
  <si>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</si>
  <si>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</si>
  <si>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</si>
  <si>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</si>
  <si>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</si>
  <si>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</si>
  <si>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</si>
  <si>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</si>
  <si>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</si>
  <si>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</si>
  <si>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</si>
  <si>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</si>
  <si>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</si>
  <si>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</si>
  <si>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</si>
  <si>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</si>
  <si>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</si>
  <si>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</si>
  <si>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</si>
  <si>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</si>
  <si>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</si>
  <si>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</si>
  <si>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</si>
  <si>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</si>
  <si>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</si>
  <si>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</si>
  <si>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</si>
  <si>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</si>
  <si>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</si>
  <si>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</si>
  <si>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</si>
  <si>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</si>
  <si>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</si>
  <si>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</si>
  <si>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</si>
  <si>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</si>
  <si>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</si>
  <si>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</si>
  <si>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</si>
  <si>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</si>
  <si>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</si>
  <si>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</si>
  <si>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</si>
  <si>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</si>
  <si>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</si>
  <si>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</si>
  <si>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</si>
  <si>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</si>
  <si>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</si>
  <si>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</si>
  <si>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</si>
  <si>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</si>
  <si>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</si>
  <si>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</si>
  <si>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</si>
  <si>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</si>
  <si>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</si>
  <si>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</si>
  <si>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</si>
  <si>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</si>
  <si>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</si>
  <si>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</si>
  <si>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</si>
  <si>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</si>
  <si>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</si>
  <si>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</si>
  <si>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</si>
  <si>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</si>
  <si>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</si>
  <si>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</si>
  <si>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</si>
  <si>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</si>
  <si>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</si>
  <si>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</si>
  <si>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</si>
  <si>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</si>
  <si>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</si>
  <si>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</si>
  <si>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</si>
  <si>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</si>
  <si>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</si>
  <si>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</si>
  <si>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</si>
  <si>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</si>
  <si>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</si>
  <si>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</si>
  <si>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</si>
  <si>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</si>
  <si>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</si>
  <si>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</si>
  <si>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</si>
  <si>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</si>
  <si>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</si>
  <si>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</si>
  <si>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</si>
  <si>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</si>
  <si>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</si>
  <si>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</si>
  <si>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</si>
  <si>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</si>
  <si>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</si>
  <si>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</si>
  <si>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</si>
  <si>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</si>
  <si>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</si>
  <si>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</si>
  <si>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</si>
  <si>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</si>
  <si>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</si>
  <si>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</si>
  <si>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</si>
  <si>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</si>
  <si>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</si>
  <si>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</si>
  <si>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</si>
  <si>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</si>
  <si>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</si>
  <si>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</si>
  <si>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</si>
  <si>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</si>
  <si>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</si>
  <si>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</si>
  <si>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</si>
  <si>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</si>
  <si>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</si>
  <si>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</si>
  <si>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</si>
  <si>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</si>
  <si>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</si>
  <si>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</si>
  <si>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</si>
  <si>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</si>
  <si>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</si>
  <si>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</si>
  <si>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</si>
  <si>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</si>
  <si>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</si>
  <si>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</si>
  <si>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</si>
  <si>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</si>
  <si>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</si>
  <si>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</si>
  <si>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</si>
  <si>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</si>
  <si>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</si>
  <si>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</si>
  <si>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</si>
  <si>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</si>
  <si>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</si>
  <si>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</si>
  <si>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</si>
  <si>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</si>
  <si>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</si>
  <si>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</si>
  <si>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</si>
  <si>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</si>
  <si>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</si>
  <si>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</si>
  <si>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</si>
  <si>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</si>
  <si>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</si>
  <si>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</si>
  <si>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</si>
  <si>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</si>
  <si>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</si>
  <si>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</si>
  <si>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</si>
  <si>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</si>
  <si>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</si>
  <si>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</si>
  <si>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</si>
  <si>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</si>
  <si>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</si>
  <si>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</si>
  <si>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</si>
  <si>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</si>
  <si>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</si>
  <si>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</si>
  <si>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</si>
  <si>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</si>
  <si>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</si>
  <si>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</si>
  <si>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</si>
  <si>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</si>
  <si>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</si>
  <si>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</si>
  <si>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</si>
  <si>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</si>
  <si>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</si>
  <si>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</si>
  <si>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</si>
  <si>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</si>
  <si>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</si>
  <si>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</si>
  <si>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</si>
  <si>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</si>
  <si>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</si>
  <si>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</si>
  <si>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</si>
  <si>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</si>
  <si>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</si>
  <si>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</si>
  <si>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</si>
  <si>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</si>
  <si>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</si>
  <si>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</si>
  <si>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</si>
  <si>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</si>
  <si>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</si>
  <si>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</si>
  <si>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</si>
  <si>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</si>
  <si>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</si>
  <si>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</si>
  <si>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</si>
  <si>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</si>
  <si>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</si>
  <si>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</si>
  <si>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</si>
  <si>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</si>
  <si>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</si>
  <si>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</si>
  <si>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</si>
  <si>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</si>
  <si>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</si>
  <si>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</si>
  <si>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</si>
  <si>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</si>
  <si>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</si>
  <si>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</si>
  <si>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</si>
  <si>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</si>
  <si>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</si>
  <si>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</si>
  <si>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</si>
  <si>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</si>
  <si>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</si>
  <si>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</si>
  <si>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</si>
  <si>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</si>
  <si>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</si>
  <si>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</si>
  <si>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</si>
  <si>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</si>
  <si>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</si>
  <si>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</si>
  <si>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</si>
  <si>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</si>
  <si>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</si>
  <si>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</si>
  <si>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</si>
  <si>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</si>
  <si>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</si>
  <si>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</si>
  <si>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</si>
  <si>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</si>
  <si>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</si>
  <si>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</si>
  <si>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</si>
  <si>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</si>
  <si>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</si>
  <si>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</si>
  <si>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</si>
  <si>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</si>
  <si>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</si>
  <si>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</si>
  <si>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</si>
  <si>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</si>
  <si>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</si>
  <si>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</si>
  <si>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</si>
  <si>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</si>
  <si>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</si>
  <si>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</si>
  <si>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</si>
  <si>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</si>
  <si>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</si>
  <si>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</si>
  <si>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</si>
  <si>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</si>
  <si>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</si>
  <si>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</si>
  <si>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</si>
  <si>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</si>
  <si>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</si>
  <si>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</si>
  <si>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</si>
  <si>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</si>
  <si>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</si>
  <si>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</si>
  <si>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</si>
  <si>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</si>
  <si>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</si>
  <si>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</si>
  <si>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</si>
  <si>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</si>
  <si>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</si>
  <si>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</si>
  <si>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</si>
  <si>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</si>
  <si>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</si>
  <si>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</si>
  <si>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</si>
  <si>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</si>
  <si>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</si>
  <si>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</si>
  <si>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</si>
  <si>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</si>
  <si>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</si>
  <si>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</si>
  <si>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</si>
  <si>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</si>
  <si>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</si>
  <si>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</si>
  <si>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</si>
  <si>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</si>
  <si>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</si>
  <si>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</si>
  <si>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</si>
  <si>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</si>
  <si>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</si>
  <si>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</si>
  <si>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</si>
  <si>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</si>
  <si>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</si>
  <si>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</si>
  <si>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</si>
  <si>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</si>
  <si>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</si>
  <si>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</si>
  <si>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</si>
  <si>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</si>
  <si>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</si>
  <si>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</si>
  <si>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</si>
  <si>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</si>
  <si>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</si>
  <si>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</si>
  <si>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</si>
  <si>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</si>
  <si>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</si>
  <si>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</si>
  <si>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</si>
  <si>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</si>
  <si>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</si>
  <si>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</si>
  <si>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</si>
  <si>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</si>
  <si>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</si>
  <si>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</si>
  <si>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</si>
  <si>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</si>
  <si>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</si>
  <si>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</si>
  <si>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</si>
  <si>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</si>
  <si>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</si>
  <si>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</si>
  <si>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</si>
  <si>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</si>
  <si>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</si>
  <si>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</si>
  <si>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</si>
  <si>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</si>
  <si>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</si>
  <si>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</si>
  <si>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</si>
  <si>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</si>
  <si>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</si>
  <si>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</si>
  <si>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</si>
  <si>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</si>
  <si>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</si>
  <si>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</si>
  <si>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</si>
  <si>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</si>
  <si>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</si>
  <si>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</si>
  <si>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</si>
  <si>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</si>
  <si>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</si>
  <si>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</si>
  <si>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</si>
  <si>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</si>
  <si>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</si>
  <si>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</si>
  <si>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</si>
  <si>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</si>
  <si>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</si>
  <si>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</si>
  <si>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</si>
  <si>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</si>
  <si>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</si>
  <si>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</si>
  <si>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</si>
  <si>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</si>
  <si>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</si>
  <si>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</si>
  <si>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</si>
  <si>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</si>
  <si>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</si>
  <si>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</si>
  <si>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</si>
  <si>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</si>
  <si>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</si>
  <si>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</si>
  <si>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</si>
  <si>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</si>
  <si>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</si>
  <si>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</si>
  <si>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</si>
  <si>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</si>
  <si>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</si>
  <si>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</si>
  <si>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</si>
  <si>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</si>
  <si>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</si>
  <si>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</si>
  <si>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</si>
  <si>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</si>
  <si>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</si>
  <si>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</si>
  <si>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</si>
  <si>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</si>
  <si>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</si>
  <si>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</si>
  <si>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</si>
  <si>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</si>
  <si>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</si>
  <si>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</si>
  <si>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</si>
  <si>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</si>
  <si>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</si>
  <si>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</si>
  <si>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</si>
  <si>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</si>
  <si>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</si>
  <si>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</si>
  <si>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</si>
  <si>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</si>
  <si>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</si>
  <si>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</si>
  <si>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</si>
  <si>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</si>
  <si>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</si>
  <si>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</si>
  <si>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</si>
  <si>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</si>
  <si>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</si>
  <si>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</si>
  <si>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</si>
  <si>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</si>
  <si>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</si>
  <si>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</si>
  <si>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</si>
  <si>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</si>
  <si>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</si>
  <si>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</si>
  <si>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</si>
  <si>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</si>
  <si>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</si>
  <si>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</si>
  <si>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</si>
  <si>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</si>
  <si>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</si>
  <si>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</si>
  <si>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</si>
  <si>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</si>
  <si>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</si>
  <si>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</si>
  <si>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</si>
  <si>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</si>
  <si>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</si>
  <si>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</si>
  <si>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</si>
  <si>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</si>
  <si>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</si>
  <si>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</si>
  <si>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</si>
  <si>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</si>
  <si>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</si>
  <si>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</si>
  <si>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</si>
  <si>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</si>
  <si>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</si>
  <si>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</si>
  <si>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</si>
  <si>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</si>
  <si>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</si>
  <si>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</si>
  <si>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</si>
  <si>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</si>
  <si>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</si>
  <si>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</si>
  <si>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</si>
  <si>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</si>
  <si>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</si>
  <si>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</si>
  <si>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</si>
  <si>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</si>
  <si>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</si>
  <si>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</si>
  <si>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</si>
  <si>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</si>
  <si>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</si>
  <si>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</si>
  <si>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</si>
  <si>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</si>
  <si>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</si>
  <si>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</si>
  <si>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</si>
  <si>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</si>
  <si>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</si>
  <si>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</si>
  <si>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</si>
  <si>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</si>
  <si>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</si>
  <si>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</si>
  <si>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</si>
  <si>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</si>
  <si>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</si>
  <si>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</si>
  <si>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</si>
  <si>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</si>
  <si>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</si>
  <si>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</si>
  <si>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</si>
  <si>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</si>
  <si>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</si>
  <si>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</si>
  <si>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</si>
  <si>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</si>
  <si>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</si>
  <si>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</si>
  <si>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</si>
  <si>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</si>
  <si>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</si>
  <si>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</si>
  <si>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</si>
  <si>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</si>
  <si>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</si>
  <si>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</si>
  <si>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</si>
  <si>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</si>
  <si>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</si>
  <si>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</si>
  <si>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</si>
  <si>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</si>
  <si>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</si>
  <si>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</si>
  <si>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</si>
  <si>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</si>
  <si>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</si>
  <si>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</si>
  <si>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</si>
  <si>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</si>
  <si>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</si>
  <si>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</si>
  <si>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</si>
  <si>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</si>
  <si>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</si>
  <si>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</si>
  <si>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</si>
  <si>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</si>
  <si>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</si>
  <si>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</si>
  <si>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</si>
  <si>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</si>
  <si>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</si>
  <si>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</si>
  <si>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</si>
  <si>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</si>
  <si>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</si>
  <si>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</si>
  <si>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</si>
  <si>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</si>
  <si>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</si>
  <si>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</si>
  <si>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</si>
  <si>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</si>
  <si>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</si>
  <si>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</si>
  <si>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</si>
  <si>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</si>
  <si>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</si>
  <si>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</si>
  <si>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</si>
  <si>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</si>
  <si>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</si>
  <si>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</si>
  <si>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</si>
  <si>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</si>
  <si>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</si>
  <si>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</si>
  <si>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</si>
  <si>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</si>
  <si>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</si>
  <si>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</si>
  <si>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</si>
  <si>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</si>
  <si>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</si>
  <si>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</si>
  <si>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</si>
  <si>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</si>
  <si>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</si>
  <si>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</si>
  <si>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</si>
  <si>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</si>
  <si>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</si>
  <si>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</si>
  <si>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</si>
  <si>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</si>
  <si>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</si>
  <si>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</si>
  <si>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</si>
  <si>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</si>
  <si>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</si>
  <si>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</si>
  <si>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</si>
  <si>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</si>
  <si>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</si>
  <si>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</si>
  <si>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</si>
  <si>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</si>
  <si>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</si>
  <si>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</si>
  <si>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</si>
  <si>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</si>
  <si>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</si>
  <si>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</si>
  <si>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</si>
  <si>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</si>
  <si>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</si>
  <si>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</si>
  <si>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</si>
  <si>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</si>
  <si>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</si>
  <si>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</si>
  <si>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</si>
  <si>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</si>
  <si>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</si>
  <si>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</si>
  <si>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</si>
  <si>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</si>
  <si>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</si>
  <si>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</si>
  <si>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</si>
  <si>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</si>
  <si>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</si>
  <si>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</si>
  <si>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</si>
  <si>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</si>
  <si>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</si>
  <si>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</si>
  <si>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</si>
  <si>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</si>
  <si>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</si>
  <si>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</si>
  <si>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</si>
  <si>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</si>
  <si>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</si>
  <si>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</si>
  <si>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</si>
  <si>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</si>
  <si>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</si>
  <si>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</si>
  <si>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</si>
  <si>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</si>
  <si>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</si>
  <si>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</si>
  <si>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</si>
  <si>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</si>
  <si>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</si>
  <si>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</si>
  <si>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</si>
  <si>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</si>
  <si>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</si>
  <si>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</si>
  <si>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</si>
  <si>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</si>
  <si>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</si>
  <si>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</si>
  <si>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</si>
  <si>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</si>
  <si>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</si>
  <si>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</si>
  <si>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</si>
  <si>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</si>
  <si>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</si>
  <si>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</si>
  <si>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</si>
  <si>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</si>
  <si>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</si>
  <si>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</si>
  <si>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</si>
  <si>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</si>
  <si>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</si>
  <si>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</si>
  <si>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</si>
  <si>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</si>
  <si>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</si>
  <si>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</si>
  <si>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</si>
  <si>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</si>
  <si>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</si>
  <si>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</si>
  <si>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</si>
  <si>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</si>
  <si>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</si>
  <si>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</si>
  <si>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</si>
  <si>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</si>
  <si>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</si>
  <si>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</si>
  <si>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</si>
  <si>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</si>
  <si>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</si>
  <si>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</si>
  <si>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</si>
  <si>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</si>
  <si>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</si>
  <si>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</si>
  <si>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</si>
  <si>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</si>
  <si>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</si>
  <si>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</si>
  <si>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</si>
  <si>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</si>
  <si>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</si>
  <si>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</si>
  <si>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</si>
  <si>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</si>
  <si>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</si>
  <si>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</si>
  <si>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</si>
  <si>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</si>
  <si>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</si>
  <si>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</si>
  <si>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</si>
  <si>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</si>
  <si>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</si>
  <si>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</si>
  <si>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</si>
  <si>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</si>
  <si>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</si>
  <si>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</si>
  <si>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</si>
  <si>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</si>
  <si>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</si>
  <si>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</si>
  <si>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</si>
  <si>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</si>
  <si>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</si>
  <si>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</si>
  <si>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</si>
  <si>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</si>
  <si>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</si>
  <si>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</si>
  <si>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</si>
  <si>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</si>
  <si>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</si>
  <si>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</si>
  <si>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</si>
  <si>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</si>
  <si>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</si>
  <si>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</si>
  <si>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</si>
  <si>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</si>
  <si>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</si>
  <si>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</si>
  <si>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</si>
  <si>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</si>
  <si>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</si>
  <si>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</si>
  <si>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</si>
  <si>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</si>
  <si>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</si>
  <si>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</si>
  <si>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</si>
  <si>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</si>
  <si>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</si>
  <si>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</si>
  <si>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</si>
  <si>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</si>
  <si>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</si>
  <si>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</si>
  <si>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</si>
  <si>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</si>
  <si>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</si>
  <si>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</si>
  <si>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</si>
  <si>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</si>
  <si>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</si>
  <si>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</si>
  <si>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</si>
  <si>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</si>
  <si>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</si>
  <si>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</si>
  <si>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</si>
  <si>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</si>
  <si>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</si>
  <si>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</si>
  <si>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</si>
  <si>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</si>
  <si>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</si>
  <si>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</si>
  <si>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</si>
  <si>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</si>
  <si>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</si>
  <si>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</si>
  <si>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</si>
  <si>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</si>
  <si>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</si>
  <si>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</si>
  <si>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</si>
  <si>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</si>
  <si>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</si>
  <si>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</si>
  <si>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</si>
  <si>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</si>
  <si>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</si>
  <si>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</si>
  <si>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</si>
  <si>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</si>
  <si>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</si>
  <si>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</si>
  <si>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</si>
  <si>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</si>
  <si>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</si>
  <si>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</si>
  <si>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</si>
  <si>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</si>
  <si>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</si>
  <si>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</si>
  <si>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</si>
  <si>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</si>
  <si>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</si>
  <si>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</si>
  <si>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</si>
  <si>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</si>
  <si>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</si>
  <si>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</si>
  <si>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</si>
  <si>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</si>
  <si>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</si>
  <si>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</si>
  <si>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</si>
  <si>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</si>
  <si>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</si>
  <si>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</si>
  <si>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</si>
  <si>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</si>
  <si>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</si>
  <si>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</si>
  <si>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</si>
  <si>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</si>
  <si>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</si>
  <si>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</si>
  <si>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</si>
  <si>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</si>
  <si>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</si>
  <si>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</si>
  <si>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</si>
  <si>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</si>
  <si>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</si>
  <si>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</si>
  <si>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</si>
  <si>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</si>
  <si>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</si>
  <si>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</si>
  <si>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</si>
  <si>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</si>
  <si>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</si>
  <si>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</si>
  <si>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</si>
  <si>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</si>
  <si>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</si>
  <si>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</si>
  <si>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</si>
  <si>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</si>
  <si>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</si>
  <si>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</si>
  <si>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</si>
  <si>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</si>
  <si>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</si>
  <si>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</si>
  <si>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</si>
  <si>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</si>
  <si>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</si>
  <si>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</si>
  <si>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</si>
  <si>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</si>
  <si>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</si>
  <si>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</si>
  <si>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</si>
  <si>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</si>
  <si>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</si>
  <si>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</si>
  <si>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</si>
  <si>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</si>
  <si>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</si>
  <si>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</si>
  <si>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</si>
  <si>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</si>
  <si>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</si>
  <si>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</si>
  <si>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</si>
  <si>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</si>
  <si>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</si>
  <si>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</si>
  <si>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</si>
  <si>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</si>
  <si>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</si>
  <si>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</si>
  <si>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</si>
  <si>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</si>
  <si>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</si>
  <si>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</si>
  <si>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</si>
  <si>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</si>
  <si>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</si>
  <si>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</si>
  <si>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</si>
  <si>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</si>
  <si>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</si>
  <si>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</si>
  <si>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</si>
  <si>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</si>
  <si>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</si>
  <si>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</si>
  <si>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</si>
  <si>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</si>
  <si>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</si>
  <si>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</si>
  <si>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</si>
  <si>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</si>
  <si>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</si>
  <si>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</si>
  <si>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</si>
  <si>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</si>
  <si>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</si>
  <si>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</si>
  <si>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</si>
  <si>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</si>
  <si>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</si>
  <si>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</si>
  <si>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</si>
  <si>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</si>
  <si>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</si>
  <si>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</si>
  <si>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</si>
  <si>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</si>
  <si>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</si>
  <si>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</si>
  <si>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</si>
  <si>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</si>
  <si>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</si>
  <si>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</si>
  <si>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</si>
  <si>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</si>
  <si>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</si>
  <si>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</si>
  <si>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</si>
  <si>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</si>
  <si>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</si>
  <si>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</si>
  <si>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</si>
  <si>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</si>
  <si>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</si>
  <si>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</si>
  <si>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</si>
  <si>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</si>
  <si>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</si>
  <si>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</si>
  <si>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</si>
  <si>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</si>
  <si>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</si>
  <si>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</si>
  <si>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</si>
  <si>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</si>
  <si>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</si>
  <si>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</si>
  <si>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</si>
  <si>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</si>
  <si>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</si>
  <si>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</si>
  <si>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</si>
  <si>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</si>
  <si>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</si>
  <si>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</si>
  <si>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</si>
  <si>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</si>
  <si>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</si>
  <si>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</si>
  <si>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</si>
  <si>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</si>
  <si>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</si>
  <si>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</si>
  <si>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</si>
  <si>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</si>
  <si>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</si>
  <si>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</si>
  <si>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</si>
  <si>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</si>
  <si>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</si>
  <si>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</si>
  <si>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</si>
  <si>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</si>
  <si>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</si>
  <si>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</si>
  <si>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</si>
  <si>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</si>
  <si>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</si>
  <si>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</si>
  <si>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</si>
  <si>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</si>
  <si>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</si>
  <si>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</si>
  <si>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</si>
  <si>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</si>
  <si>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</si>
  <si>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</si>
  <si>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</si>
  <si>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</si>
  <si>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</si>
  <si>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</si>
  <si>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</si>
  <si>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</si>
  <si>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</si>
  <si>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</si>
  <si>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</si>
  <si>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</si>
  <si>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</si>
  <si>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</si>
  <si>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</si>
  <si>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</si>
  <si>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</si>
  <si>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</si>
  <si>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</si>
  <si>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</si>
  <si>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</si>
  <si>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</si>
  <si>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</si>
  <si>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</si>
  <si>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</si>
  <si>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</si>
  <si>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</si>
  <si>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</si>
  <si>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</si>
  <si>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</si>
  <si>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</si>
  <si>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</si>
  <si>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</si>
  <si>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</si>
  <si>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</si>
  <si>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</si>
  <si>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</si>
  <si>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</si>
  <si>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</si>
  <si>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</si>
  <si>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</si>
  <si>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</si>
  <si>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</si>
  <si>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</si>
  <si>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</si>
  <si>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</si>
  <si>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</si>
  <si>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</si>
  <si>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</si>
  <si>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</si>
  <si>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</si>
  <si>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</si>
  <si>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</si>
  <si>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</si>
  <si>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</si>
  <si>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</si>
  <si>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</si>
  <si>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</si>
  <si>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</si>
  <si>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</si>
  <si>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</si>
  <si>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</si>
  <si>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</si>
  <si>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</si>
  <si>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</si>
  <si>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</si>
  <si>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</si>
  <si>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</si>
  <si>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</si>
  <si>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</si>
  <si>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</si>
  <si>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</si>
  <si>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</si>
  <si>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</si>
  <si>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</si>
  <si>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</si>
  <si>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</si>
  <si>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</si>
  <si>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</si>
  <si>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</si>
  <si>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</si>
  <si>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</si>
  <si>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</si>
  <si>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</si>
  <si>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</si>
  <si>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</si>
  <si>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</si>
  <si>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</si>
  <si>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</si>
  <si>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</si>
  <si>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</si>
  <si>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</si>
  <si>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</si>
  <si>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</si>
  <si>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</si>
  <si>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</si>
  <si>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</si>
  <si>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</si>
  <si>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</si>
  <si>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</si>
  <si>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</si>
  <si>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</si>
  <si>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</si>
  <si>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</si>
  <si>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</si>
  <si>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</si>
  <si>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</si>
  <si>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</si>
  <si>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</si>
  <si>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</si>
  <si>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</si>
  <si>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</si>
  <si>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</si>
  <si>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</si>
  <si>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</si>
  <si>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</si>
  <si>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</si>
  <si>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</si>
  <si>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</si>
  <si>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</si>
  <si>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</si>
  <si>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</si>
  <si>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</si>
  <si>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</si>
  <si>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</si>
  <si>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</si>
  <si>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</si>
  <si>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</si>
  <si>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</si>
  <si>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</si>
  <si>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</si>
  <si>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</si>
  <si>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</si>
  <si>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</si>
  <si>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</si>
  <si>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</si>
  <si>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</si>
  <si>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</si>
  <si>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</si>
  <si>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</si>
  <si>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</si>
  <si>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</si>
  <si>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</si>
  <si>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</si>
  <si>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</si>
  <si>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</si>
  <si>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</si>
  <si>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</si>
  <si>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</si>
  <si>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</si>
  <si>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</si>
  <si>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</si>
  <si>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</si>
  <si>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</si>
  <si>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</si>
  <si>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</si>
  <si>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</si>
  <si>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</si>
  <si>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</si>
  <si>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</si>
  <si>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</si>
  <si>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</si>
  <si>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</si>
  <si>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</si>
  <si>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</si>
  <si>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</si>
  <si>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</si>
  <si>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</si>
  <si>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</si>
  <si>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</si>
  <si>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</si>
  <si>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</si>
  <si>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</si>
  <si>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</si>
  <si>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</si>
  <si>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</si>
  <si>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</si>
  <si>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</si>
  <si>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</si>
  <si>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</si>
  <si>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</si>
  <si>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</si>
  <si>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</si>
  <si>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</si>
  <si>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</si>
  <si>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</si>
  <si>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</si>
  <si>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</si>
  <si>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</si>
  <si>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</si>
  <si>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</si>
  <si>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</si>
  <si>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</si>
  <si>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</si>
  <si>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</si>
  <si>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</si>
  <si>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</si>
  <si>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</si>
  <si>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</si>
  <si>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</si>
  <si>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</si>
  <si>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</si>
  <si>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</si>
  <si>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</si>
  <si>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</si>
  <si>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</si>
  <si>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</si>
  <si>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</si>
  <si>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</si>
  <si>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</si>
  <si>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</si>
  <si>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</si>
  <si>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</si>
  <si>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</si>
  <si>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</si>
  <si>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</si>
  <si>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</si>
  <si>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</si>
  <si>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</si>
  <si>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</si>
  <si>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</si>
  <si>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</si>
  <si>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</si>
  <si>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</si>
  <si>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</si>
  <si>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</si>
  <si>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</si>
  <si>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</si>
  <si>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</si>
  <si>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</si>
  <si>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</si>
  <si>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</si>
  <si>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</si>
  <si>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</si>
  <si>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</si>
  <si>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</si>
  <si>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</si>
  <si>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</si>
  <si>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</si>
  <si>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</si>
  <si>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</si>
  <si>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</si>
  <si>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</si>
  <si>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</si>
  <si>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</si>
  <si>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</si>
  <si>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</si>
  <si>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</si>
  <si>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</si>
  <si>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</si>
  <si>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</si>
  <si>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</si>
  <si>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</si>
  <si>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</si>
  <si>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</si>
  <si>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</si>
  <si>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</si>
  <si>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</si>
  <si>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</si>
  <si>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</si>
  <si>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</si>
  <si>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</si>
  <si>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</si>
  <si>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</si>
  <si>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</si>
  <si>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</si>
  <si>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</si>
  <si>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</si>
  <si>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</si>
  <si>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</si>
  <si>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</si>
  <si>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</si>
  <si>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</si>
  <si>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</si>
  <si>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</si>
  <si>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</si>
  <si>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</si>
  <si>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</si>
  <si>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</si>
  <si>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</si>
  <si>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</si>
  <si>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</si>
  <si>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</si>
  <si>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</si>
  <si>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</si>
  <si>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</si>
  <si>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</si>
  <si>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</si>
  <si>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</si>
  <si>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</si>
  <si>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</si>
  <si>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</si>
  <si>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</si>
  <si>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</si>
  <si>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</si>
  <si>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</si>
  <si>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</si>
  <si>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</si>
  <si>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</si>
  <si>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</si>
  <si>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</si>
  <si>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</si>
  <si>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</si>
  <si>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</si>
  <si>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</si>
  <si>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</si>
  <si>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</si>
  <si>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</si>
  <si>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</si>
  <si>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</si>
  <si>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</si>
  <si>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</si>
  <si>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</si>
  <si>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</si>
  <si>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</si>
  <si>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</si>
  <si>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</si>
  <si>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</si>
  <si>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</si>
  <si>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</si>
  <si>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</si>
  <si>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</si>
  <si>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</si>
  <si>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</si>
  <si>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</si>
  <si>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</si>
  <si>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</si>
  <si>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</si>
  <si>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</si>
  <si>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</si>
  <si>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</si>
  <si>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</si>
  <si>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</si>
  <si>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</si>
  <si>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</si>
  <si>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</si>
  <si>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</si>
  <si>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</si>
  <si>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</si>
  <si>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</si>
  <si>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</si>
  <si>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</si>
  <si>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</si>
  <si>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</si>
  <si>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</si>
  <si>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</si>
  <si>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</si>
  <si>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</si>
  <si>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</si>
  <si>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</si>
  <si>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</si>
  <si>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</si>
  <si>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</si>
  <si>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</si>
  <si>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</si>
  <si>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</si>
  <si>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</si>
  <si>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</si>
  <si>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</si>
  <si>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</si>
  <si>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</si>
  <si>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</si>
  <si>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</si>
  <si>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</si>
  <si>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</si>
  <si>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</si>
  <si>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</si>
  <si>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</si>
  <si>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</si>
  <si>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</si>
  <si>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</si>
  <si>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</si>
  <si>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</si>
  <si>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</si>
  <si>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</si>
  <si>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</si>
  <si>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</si>
  <si>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</si>
  <si>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</si>
  <si>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</si>
  <si>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</si>
  <si>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</si>
  <si>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</si>
  <si>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</si>
  <si>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</si>
  <si>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</si>
  <si>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</si>
  <si>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</si>
  <si>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</si>
  <si>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</si>
  <si>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</si>
  <si>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</si>
  <si>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</si>
  <si>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</si>
  <si>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</si>
  <si>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</si>
  <si>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</si>
  <si>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</si>
  <si>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</si>
  <si>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</si>
  <si>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</si>
  <si>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</si>
  <si>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</si>
  <si>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</si>
  <si>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</si>
  <si>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</si>
  <si>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</si>
  <si>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</si>
  <si>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</si>
  <si>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</si>
  <si>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</si>
  <si>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</si>
  <si>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</si>
  <si>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</si>
  <si>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</si>
  <si>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</si>
  <si>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</si>
  <si>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</si>
  <si>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</si>
  <si>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</si>
  <si>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</si>
  <si>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</si>
  <si>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</si>
  <si>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</si>
  <si>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</si>
  <si>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</si>
  <si>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</si>
  <si>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</si>
  <si>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</si>
  <si>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</si>
  <si>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</si>
  <si>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</si>
  <si>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</si>
  <si>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</si>
  <si>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</si>
  <si>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</si>
  <si>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</si>
  <si>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</si>
  <si>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</si>
  <si>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</si>
  <si>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</si>
  <si>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</si>
  <si>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</si>
  <si>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</si>
  <si>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</si>
  <si>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</si>
  <si>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</si>
  <si>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</si>
  <si>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</si>
  <si>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</si>
  <si>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</si>
  <si>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</si>
  <si>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</si>
  <si>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</si>
  <si>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</si>
  <si>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</si>
  <si>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</si>
  <si>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</si>
  <si>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</si>
  <si>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</si>
  <si>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</si>
  <si>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</si>
  <si>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</si>
  <si>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</si>
  <si>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</si>
  <si>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</si>
  <si>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</si>
  <si>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</si>
  <si>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</si>
  <si>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</si>
  <si>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</si>
  <si>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</si>
  <si>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</si>
  <si>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</si>
  <si>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</si>
  <si>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</si>
  <si>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</si>
  <si>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</si>
  <si>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</si>
  <si>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</si>
  <si>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</si>
  <si>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</si>
  <si>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</si>
  <si>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</si>
  <si>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</si>
  <si>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</si>
  <si>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</si>
  <si>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</si>
  <si>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</si>
  <si>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</si>
  <si>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</si>
  <si>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</si>
  <si>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</si>
  <si>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</si>
  <si>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</si>
  <si>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</si>
  <si>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</si>
  <si>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</si>
  <si>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</si>
  <si>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</si>
  <si>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</si>
  <si>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</si>
  <si>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</si>
  <si>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</si>
  <si>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</si>
  <si>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</si>
  <si>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</si>
  <si>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</si>
  <si>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</si>
  <si>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</si>
  <si>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</si>
  <si>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</si>
  <si>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</si>
  <si>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</si>
  <si>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</si>
  <si>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</si>
  <si>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</si>
  <si>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</si>
  <si>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</si>
  <si>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</si>
  <si>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</si>
  <si>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</si>
  <si>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</si>
  <si>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</si>
  <si>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</si>
  <si>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</si>
  <si>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</si>
  <si>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</si>
  <si>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</si>
  <si>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</si>
  <si>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</si>
  <si>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</si>
  <si>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</si>
  <si>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</si>
  <si>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</si>
  <si>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</si>
  <si>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</si>
  <si>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</si>
  <si>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</si>
  <si>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</si>
  <si>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</si>
  <si>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</si>
  <si>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</si>
  <si>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</si>
  <si>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</si>
  <si>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</si>
  <si>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</si>
  <si>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</si>
  <si>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</si>
  <si>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</si>
  <si>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</si>
  <si>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</si>
  <si>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</si>
  <si>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</si>
  <si>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</si>
  <si>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</si>
  <si>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</si>
  <si>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</si>
  <si>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</si>
  <si>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</si>
  <si>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</si>
  <si>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</si>
  <si>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</si>
  <si>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</si>
  <si>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</si>
  <si>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</si>
  <si>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</si>
  <si>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</si>
  <si>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</si>
  <si>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</si>
  <si>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</si>
  <si>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</si>
  <si>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</si>
  <si>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</si>
  <si>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</si>
  <si>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</si>
  <si>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</si>
  <si>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</si>
  <si>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</si>
  <si>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</si>
  <si>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</si>
  <si>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</si>
  <si>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</si>
  <si>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</si>
  <si>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</si>
  <si>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</si>
  <si>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</si>
  <si>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</si>
  <si>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</si>
  <si>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</si>
  <si>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</si>
  <si>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</si>
  <si>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</si>
  <si>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</si>
  <si>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</si>
  <si>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</si>
  <si>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</si>
  <si>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</si>
  <si>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</si>
  <si>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</si>
  <si>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</si>
  <si>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</si>
  <si>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</si>
  <si>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</si>
  <si>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</si>
  <si>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</si>
  <si>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</si>
  <si>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</si>
  <si>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</si>
  <si>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</si>
  <si>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</si>
  <si>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</si>
  <si>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</si>
  <si>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</si>
  <si>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</si>
  <si>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</si>
  <si>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</si>
  <si>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</si>
  <si>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</si>
  <si>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</si>
  <si>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</si>
  <si>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</si>
  <si>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</si>
  <si>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</si>
  <si>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</si>
  <si>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</si>
  <si>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</si>
  <si>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</si>
  <si>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</si>
  <si>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</si>
  <si>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</si>
  <si>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</si>
  <si>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</si>
  <si>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</si>
  <si>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</si>
  <si>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</si>
  <si>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</si>
  <si>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</si>
  <si>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</si>
  <si>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</si>
  <si>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</si>
  <si>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</si>
  <si>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</si>
  <si>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</si>
  <si>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</si>
  <si>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</si>
  <si>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</si>
  <si>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</si>
  <si>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</si>
  <si>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</si>
  <si>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</si>
  <si>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</si>
  <si>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</si>
  <si>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</si>
  <si>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</si>
  <si>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</si>
  <si>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</si>
  <si>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</si>
  <si>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</si>
  <si>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</si>
  <si>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</si>
  <si>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</si>
  <si>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</si>
  <si>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</si>
  <si>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</si>
  <si>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</si>
  <si>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</si>
  <si>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</si>
  <si>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</si>
  <si>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</si>
  <si>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</si>
  <si>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</si>
  <si>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</si>
  <si>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</si>
  <si>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</si>
  <si>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</si>
  <si>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</si>
  <si>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</si>
  <si>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</si>
  <si>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</si>
  <si>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</si>
  <si>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</si>
  <si>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</si>
  <si>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</si>
  <si>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</si>
  <si>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</si>
  <si>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</si>
  <si>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</si>
  <si>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</si>
  <si>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</si>
  <si>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</si>
  <si>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</si>
  <si>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</si>
  <si>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</si>
  <si>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</si>
  <si>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</si>
  <si>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</si>
  <si>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</si>
  <si>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</si>
  <si>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</si>
  <si>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</si>
  <si>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</si>
  <si>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</si>
  <si>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</si>
  <si>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</si>
  <si>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</si>
  <si>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</si>
  <si>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</si>
  <si>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</si>
  <si>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</si>
  <si>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</si>
  <si>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</si>
  <si>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</si>
  <si>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</si>
  <si>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</si>
  <si>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</si>
  <si>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</si>
  <si>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</si>
  <si>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</si>
  <si>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</si>
  <si>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</si>
  <si>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</si>
  <si>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</si>
  <si>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</si>
  <si>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</si>
  <si>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</si>
  <si>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</si>
  <si>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</si>
  <si>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</si>
  <si>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</si>
  <si>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</si>
  <si>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</si>
  <si>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</si>
  <si>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</si>
  <si>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</si>
  <si>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</si>
  <si>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</si>
  <si>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</si>
  <si>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</si>
  <si>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</si>
  <si>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</si>
  <si>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</si>
  <si>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</si>
  <si>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</si>
  <si>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</si>
  <si>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</si>
  <si>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</si>
  <si>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</si>
  <si>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</si>
  <si>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</si>
  <si>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</si>
  <si>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</si>
  <si>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</si>
  <si>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</si>
  <si>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</si>
  <si>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</si>
  <si>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</si>
  <si>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</si>
  <si>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</si>
  <si>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</si>
  <si>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</si>
  <si>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</si>
  <si>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</si>
  <si>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</si>
  <si>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</si>
  <si>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</si>
  <si>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</si>
  <si>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</si>
  <si>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</si>
  <si>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</si>
  <si>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</si>
  <si>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</si>
  <si>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</si>
  <si>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</si>
  <si>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</si>
  <si>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</si>
  <si>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</si>
  <si>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</si>
  <si>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</si>
  <si>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</si>
  <si>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</si>
  <si>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</si>
  <si>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</si>
  <si>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</si>
  <si>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</si>
  <si>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</si>
  <si>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</si>
  <si>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</si>
  <si>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</si>
  <si>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</si>
  <si>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</si>
  <si>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</si>
  <si>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</si>
  <si>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</si>
  <si>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</si>
  <si>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</si>
  <si>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</si>
  <si>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</si>
  <si>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</si>
  <si>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</si>
  <si>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</si>
  <si>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</si>
  <si>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</si>
  <si>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</si>
  <si>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</si>
  <si>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</si>
  <si>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</si>
  <si>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</si>
  <si>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</si>
  <si>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</si>
  <si>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</si>
  <si>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</si>
  <si>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</si>
  <si>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</si>
  <si>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</si>
  <si>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</si>
  <si>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</si>
  <si>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</si>
  <si>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</si>
  <si>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</si>
  <si>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</si>
  <si>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</si>
  <si>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</si>
  <si>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</si>
  <si>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</si>
  <si>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</si>
  <si>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</si>
  <si>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</si>
  <si>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</si>
  <si>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</si>
  <si>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</si>
  <si>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</si>
  <si>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</si>
  <si>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</si>
  <si>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</si>
  <si>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</si>
  <si>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</si>
  <si>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</si>
  <si>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</si>
  <si>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</si>
  <si>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</si>
  <si>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</si>
  <si>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</si>
  <si>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</si>
  <si>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</si>
  <si>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</si>
  <si>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</si>
  <si>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</si>
  <si>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</si>
  <si>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</si>
  <si>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</si>
  <si>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</si>
  <si>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</si>
  <si>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</si>
  <si>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</si>
  <si>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</si>
  <si>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</si>
  <si>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</si>
  <si>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</si>
  <si>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</si>
  <si>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</si>
  <si>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</si>
  <si>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</si>
  <si>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</si>
  <si>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</si>
  <si>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</si>
  <si>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</si>
  <si>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</si>
  <si>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</si>
  <si>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</si>
  <si>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</si>
  <si>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</si>
  <si>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</si>
  <si>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</si>
  <si>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</si>
  <si>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</si>
  <si>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</si>
  <si>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</si>
  <si>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</si>
  <si>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</si>
  <si>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</si>
  <si>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</si>
  <si>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</si>
  <si>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</si>
  <si>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</si>
  <si>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</si>
  <si>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</si>
  <si>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</si>
  <si>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</si>
  <si>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</si>
  <si>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</si>
  <si>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</si>
  <si>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</si>
  <si>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</si>
  <si>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</si>
  <si>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</si>
  <si>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</si>
  <si>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</si>
  <si>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</si>
  <si>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</si>
  <si>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</si>
  <si>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</si>
  <si>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</si>
  <si>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</si>
  <si>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</si>
  <si>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</si>
  <si>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</si>
  <si>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</si>
  <si>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</si>
  <si>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</si>
  <si>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</si>
  <si>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</si>
  <si>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</si>
  <si>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</si>
  <si>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</si>
  <si>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</si>
  <si>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</si>
  <si>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</si>
  <si>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</si>
  <si>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</si>
  <si>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</si>
  <si>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</si>
  <si>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</si>
  <si>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</si>
  <si>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</si>
  <si>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</si>
  <si>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</si>
  <si>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</si>
  <si>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</si>
  <si>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</si>
  <si>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</si>
  <si>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</si>
  <si>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</si>
  <si>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</si>
  <si>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</si>
  <si>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</si>
  <si>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</si>
  <si>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</si>
  <si>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</si>
  <si>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</si>
  <si>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</si>
  <si>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</si>
  <si>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</si>
  <si>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</si>
  <si>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</si>
  <si>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</si>
  <si>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</si>
  <si>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</si>
  <si>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</si>
  <si>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</si>
  <si>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</si>
  <si>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</si>
  <si>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</si>
  <si>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</si>
  <si>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</si>
  <si>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</si>
  <si>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</si>
  <si>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</si>
  <si>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</si>
  <si>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</si>
  <si>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</si>
  <si>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</si>
  <si>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</si>
  <si>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</si>
  <si>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</si>
  <si>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</si>
  <si>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</si>
  <si>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</si>
  <si>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</si>
  <si>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</si>
  <si>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</si>
  <si>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</si>
  <si>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</si>
  <si>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</si>
  <si>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</si>
  <si>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</si>
  <si>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</si>
  <si>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</si>
  <si>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</si>
  <si>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</si>
  <si>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</si>
  <si>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</si>
  <si>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</si>
  <si>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</si>
  <si>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</si>
  <si>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</si>
  <si>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</si>
  <si>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</si>
  <si>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</si>
  <si>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</si>
  <si>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</si>
  <si>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</si>
  <si>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</si>
  <si>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</si>
  <si>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</si>
  <si>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</si>
  <si>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</si>
  <si>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</si>
  <si>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</si>
  <si>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</si>
  <si>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</si>
  <si>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</si>
  <si>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</si>
  <si>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</si>
  <si>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</si>
  <si>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</si>
  <si>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</si>
  <si>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</si>
  <si>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</si>
  <si>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</si>
  <si>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</si>
  <si>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</si>
  <si>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</si>
  <si>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</si>
  <si>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</si>
  <si>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</si>
  <si>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</si>
  <si>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</si>
  <si>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</si>
  <si>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</si>
  <si>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</si>
  <si>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</si>
  <si>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</si>
  <si>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</si>
  <si>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</si>
  <si>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</si>
  <si>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</si>
  <si>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</si>
  <si>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</si>
  <si>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</si>
  <si>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</si>
  <si>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</si>
  <si>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</si>
  <si>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</si>
  <si>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</si>
  <si>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</si>
  <si>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</si>
  <si>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</si>
  <si>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</si>
  <si>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</si>
  <si>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</si>
  <si>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</si>
  <si>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</si>
  <si>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</si>
  <si>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</si>
  <si>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</si>
  <si>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</si>
  <si>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</si>
  <si>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</si>
  <si>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</si>
  <si>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</si>
  <si>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</si>
  <si>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</si>
  <si>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</si>
  <si>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</si>
  <si>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</si>
  <si>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</si>
  <si>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</si>
  <si>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</si>
  <si>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</si>
  <si>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</si>
  <si>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</si>
  <si>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</si>
  <si>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</si>
  <si>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</si>
  <si>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</si>
  <si>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</si>
  <si>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</si>
  <si>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</si>
  <si>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</si>
  <si>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</si>
  <si>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</si>
  <si>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</si>
  <si>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</si>
  <si>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</si>
  <si>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</si>
  <si>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</si>
  <si>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</si>
  <si>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</si>
  <si>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</si>
  <si>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</si>
  <si>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</si>
  <si>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</si>
  <si>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</si>
  <si>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</si>
  <si>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</si>
  <si>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</si>
  <si>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</si>
  <si>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</si>
  <si>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</si>
  <si>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</si>
  <si>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</si>
  <si>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</si>
  <si>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</si>
  <si>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</si>
  <si>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</si>
  <si>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</si>
  <si>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</si>
  <si>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</si>
  <si>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</si>
  <si>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</si>
  <si>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</si>
  <si>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</si>
  <si>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</si>
  <si>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</si>
  <si>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</si>
  <si>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</si>
  <si>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</si>
  <si>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</si>
  <si>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</si>
  <si>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</si>
  <si>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</si>
  <si>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</si>
  <si>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</si>
  <si>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</si>
  <si>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</si>
  <si>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</si>
  <si>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</si>
  <si>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</si>
  <si>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</si>
  <si>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</si>
  <si>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</si>
  <si>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</si>
  <si>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</si>
  <si>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</si>
  <si>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</si>
  <si>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</si>
  <si>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</si>
  <si>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</si>
  <si>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</si>
  <si>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</si>
  <si>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</si>
  <si>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</si>
  <si>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</si>
  <si>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</si>
  <si>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</si>
  <si>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</si>
  <si>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</si>
  <si>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</si>
  <si>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</si>
  <si>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</si>
  <si>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</si>
  <si>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</si>
  <si>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</si>
  <si>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</si>
  <si>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</si>
  <si>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</si>
  <si>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</si>
  <si>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</si>
  <si>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</si>
  <si>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</si>
  <si>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</si>
  <si>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</si>
  <si>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</si>
  <si>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</si>
  <si>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</si>
  <si>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</si>
  <si>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</si>
  <si>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</si>
  <si>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</si>
  <si>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</si>
  <si>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</si>
  <si>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</si>
  <si>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</si>
  <si>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</si>
  <si>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</si>
  <si>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</si>
  <si>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</si>
  <si>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</si>
  <si>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</si>
  <si>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</si>
  <si>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</si>
  <si>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</si>
  <si>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</si>
  <si>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</si>
  <si>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</si>
  <si>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</si>
  <si>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</si>
  <si>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</si>
  <si>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</si>
  <si>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</si>
  <si>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</si>
  <si>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</si>
  <si>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</si>
  <si>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</si>
  <si>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</si>
  <si>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</si>
  <si>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</si>
  <si>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</si>
  <si>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</si>
  <si>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</si>
  <si>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</si>
  <si>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</si>
  <si>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</si>
  <si>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</si>
  <si>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</si>
  <si>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</si>
  <si>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</si>
  <si>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</si>
  <si>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</si>
  <si>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</si>
  <si>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</si>
  <si>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</si>
  <si>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</si>
  <si>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</si>
  <si>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</si>
  <si>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</si>
  <si>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</si>
  <si>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</si>
  <si>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</si>
  <si>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</si>
  <si>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</si>
  <si>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</si>
  <si>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</si>
  <si>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</si>
  <si>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</si>
  <si>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</si>
  <si>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</si>
  <si>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</si>
  <si>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</si>
  <si>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</si>
  <si>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</si>
  <si>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</si>
  <si>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</si>
  <si>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</si>
  <si>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</si>
  <si>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</si>
  <si>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</si>
  <si>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</si>
  <si>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</si>
  <si>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</si>
  <si>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</si>
  <si>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</si>
  <si>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</si>
  <si>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</si>
  <si>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</si>
  <si>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</si>
  <si>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</si>
  <si>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</si>
  <si>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</si>
  <si>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</si>
  <si>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</si>
  <si>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</si>
  <si>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</si>
  <si>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</si>
  <si>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</si>
  <si>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</si>
  <si>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</si>
  <si>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</si>
  <si>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</si>
  <si>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</si>
  <si>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</si>
  <si>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</si>
  <si>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</si>
  <si>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</si>
  <si>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</si>
  <si>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</si>
  <si>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</si>
  <si>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</si>
  <si>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</si>
  <si>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</si>
  <si>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</si>
  <si>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</si>
  <si>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</si>
  <si>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</si>
  <si>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</si>
  <si>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</si>
  <si>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</si>
  <si>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</si>
  <si>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</si>
  <si>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</si>
  <si>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</si>
  <si>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</si>
  <si>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</si>
  <si>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</si>
  <si>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</si>
  <si>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</si>
  <si>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</si>
  <si>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</si>
  <si>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</si>
  <si>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</si>
  <si>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</si>
  <si>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</si>
  <si>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</si>
  <si>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</si>
  <si>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</si>
  <si>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</si>
  <si>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</si>
  <si>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</si>
  <si>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</si>
  <si>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</si>
  <si>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</si>
  <si>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</si>
  <si>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</si>
  <si>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</si>
  <si>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</si>
  <si>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</si>
  <si>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</si>
  <si>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</si>
  <si>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</si>
  <si>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</si>
  <si>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</si>
  <si>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</si>
  <si>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</si>
  <si>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</si>
  <si>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</si>
  <si>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</si>
  <si>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</si>
  <si>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</si>
  <si>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</si>
  <si>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</si>
  <si>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</si>
  <si>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</si>
  <si>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</si>
  <si>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</si>
  <si>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</si>
  <si>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</si>
  <si>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</si>
  <si>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</si>
  <si>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</si>
  <si>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</si>
  <si>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</si>
  <si>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</si>
  <si>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</si>
  <si>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</si>
  <si>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</si>
  <si>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</si>
  <si>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</si>
  <si>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</si>
  <si>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</si>
  <si>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</si>
  <si>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</si>
  <si>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</si>
  <si>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</si>
  <si>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</si>
  <si>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</si>
  <si>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</si>
  <si>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</si>
  <si>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</si>
  <si>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</si>
  <si>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</si>
  <si>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</si>
  <si>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</si>
  <si>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</si>
  <si>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</si>
  <si>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</si>
  <si>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</si>
  <si>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</si>
  <si>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</si>
  <si>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</si>
  <si>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</si>
  <si>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</si>
  <si>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</si>
  <si>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</si>
  <si>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</si>
  <si>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</si>
  <si>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</si>
  <si>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</si>
  <si>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</si>
  <si>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</si>
  <si>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</si>
  <si>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</si>
  <si>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</si>
  <si>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</si>
  <si>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</si>
  <si>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</si>
  <si>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</si>
  <si>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</si>
  <si>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</si>
  <si>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</si>
  <si>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</si>
  <si>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</si>
  <si>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</si>
  <si>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</si>
  <si>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</si>
  <si>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</si>
  <si>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</si>
  <si>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</si>
  <si>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</si>
  <si>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</si>
  <si>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</si>
  <si>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</si>
  <si>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</si>
  <si>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</si>
  <si>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</si>
  <si>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</si>
  <si>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</si>
  <si>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</si>
  <si>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</si>
  <si>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</si>
  <si>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</si>
  <si>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</si>
  <si>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</si>
  <si>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</si>
  <si>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</si>
  <si>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</si>
  <si>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</si>
  <si>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</si>
  <si>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</si>
  <si>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</si>
  <si>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</si>
  <si>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</si>
  <si>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</si>
  <si>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</si>
  <si>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</si>
  <si>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</si>
  <si>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</si>
  <si>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</si>
  <si>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</si>
  <si>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</si>
  <si>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</si>
  <si>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</si>
  <si>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</si>
  <si>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</si>
  <si>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</si>
  <si>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</si>
  <si>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</si>
  <si>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</si>
  <si>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</si>
  <si>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</si>
  <si>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</si>
  <si>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</si>
  <si>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</si>
  <si>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</si>
  <si>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</si>
  <si>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</si>
  <si>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</si>
  <si>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</si>
  <si>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</si>
  <si>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</si>
  <si>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</si>
  <si>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</si>
  <si>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</si>
  <si>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</si>
  <si>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</si>
  <si>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</si>
  <si>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</si>
  <si>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</si>
  <si>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</si>
  <si>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</si>
  <si>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</si>
  <si>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</si>
  <si>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</si>
  <si>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</si>
  <si>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</si>
  <si>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</si>
  <si>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</si>
  <si>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</si>
  <si>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</si>
  <si>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</si>
  <si>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</si>
  <si>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</si>
  <si>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</si>
  <si>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</si>
  <si>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</si>
  <si>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</si>
  <si>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</si>
  <si>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</si>
  <si>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</si>
  <si>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</si>
  <si>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</si>
  <si>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</si>
  <si>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</si>
  <si>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</si>
  <si>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</si>
  <si>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</si>
  <si>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</si>
  <si>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</si>
  <si>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</si>
  <si>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</si>
  <si>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</si>
  <si>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</si>
  <si>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</si>
  <si>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</si>
  <si>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</si>
  <si>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</si>
  <si>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</si>
  <si>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</si>
  <si>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</si>
  <si>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</si>
  <si>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</si>
  <si>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</si>
  <si>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</si>
  <si>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</si>
  <si>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</si>
  <si>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</si>
  <si>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</si>
  <si>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</si>
  <si>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</si>
  <si>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</si>
  <si>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</si>
  <si>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</si>
  <si>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</si>
  <si>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</si>
  <si>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</si>
  <si>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</si>
  <si>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</si>
  <si>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</si>
  <si>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</si>
  <si>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</si>
  <si>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</si>
  <si>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</si>
  <si>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</si>
  <si>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</si>
  <si>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</si>
  <si>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</si>
  <si>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</si>
  <si>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</si>
  <si>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</si>
  <si>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</si>
  <si>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</si>
  <si>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</si>
  <si>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</si>
  <si>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</si>
  <si>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</si>
  <si>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</si>
  <si>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</si>
  <si>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</si>
  <si>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</si>
  <si>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</si>
  <si>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</si>
  <si>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</si>
  <si>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</si>
  <si>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</si>
  <si>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</si>
  <si>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</si>
  <si>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</si>
  <si>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</si>
  <si>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</si>
  <si>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</si>
  <si>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</si>
  <si>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</si>
  <si>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</si>
  <si>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</si>
  <si>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</si>
  <si>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</si>
  <si>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</si>
  <si>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</si>
  <si>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</si>
  <si>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</si>
  <si>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</si>
  <si>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</si>
  <si>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</si>
  <si>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</si>
  <si>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</si>
  <si>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</si>
  <si>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</si>
  <si>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</si>
  <si>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</si>
  <si>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</si>
  <si>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</si>
  <si>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</si>
  <si>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</si>
  <si>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</si>
  <si>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</si>
  <si>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</si>
  <si>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</si>
  <si>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</si>
  <si>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</si>
  <si>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</si>
  <si>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</si>
  <si>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</si>
  <si>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</si>
  <si>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</si>
  <si>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</si>
  <si>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</si>
  <si>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</si>
  <si>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</si>
  <si>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</si>
  <si>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</si>
  <si>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</si>
  <si>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</si>
  <si>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</si>
  <si>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</si>
  <si>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</si>
  <si>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</si>
  <si>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</si>
  <si>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</si>
  <si>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</si>
  <si>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</si>
  <si>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</si>
  <si>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</si>
  <si>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</si>
  <si>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</si>
  <si>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</si>
  <si>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</si>
  <si>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</si>
  <si>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</si>
  <si>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</si>
  <si>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</si>
  <si>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</si>
  <si>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</si>
  <si>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</si>
  <si>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</si>
  <si>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</si>
  <si>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</si>
  <si>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</si>
  <si>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</si>
  <si>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</si>
  <si>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</si>
  <si>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</si>
  <si>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</si>
  <si>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</si>
  <si>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</si>
  <si>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</si>
  <si>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</si>
  <si>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</si>
  <si>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</si>
  <si>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</si>
  <si>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</si>
  <si>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</si>
  <si>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</si>
  <si>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</si>
  <si>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</si>
  <si>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</si>
  <si>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</si>
  <si>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</si>
  <si>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</si>
  <si>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</si>
  <si>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</si>
  <si>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</si>
  <si>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</si>
  <si>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</si>
  <si>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</si>
  <si>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</si>
  <si>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</si>
  <si>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</si>
  <si>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</si>
  <si>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</si>
  <si>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</si>
  <si>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</si>
  <si>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</si>
  <si>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</si>
  <si>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</si>
  <si>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</si>
  <si>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</si>
  <si>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</si>
  <si>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</si>
  <si>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</si>
  <si>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</si>
  <si>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</si>
  <si>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</si>
  <si>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</si>
  <si>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</si>
  <si>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</si>
  <si>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</si>
  <si>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</si>
  <si>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</si>
  <si>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</si>
  <si>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</si>
  <si>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</si>
  <si>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</si>
  <si>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</si>
  <si>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</si>
  <si>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</si>
  <si>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</si>
  <si>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</si>
  <si>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</si>
  <si>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</si>
  <si>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</si>
  <si>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</si>
  <si>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</si>
  <si>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</si>
  <si>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</si>
  <si>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</si>
  <si>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</si>
  <si>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</si>
  <si>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</si>
  <si>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</si>
  <si>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</si>
  <si>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</si>
  <si>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</si>
  <si>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</si>
  <si>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</si>
  <si>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</si>
  <si>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</si>
  <si>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</si>
  <si>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</si>
  <si>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</si>
  <si>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</si>
  <si>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</si>
  <si>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</si>
  <si>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</si>
  <si>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</si>
  <si>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</si>
  <si>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</si>
  <si>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</si>
  <si>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</si>
  <si>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</si>
  <si>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</si>
  <si>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</si>
  <si>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</si>
  <si>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</si>
  <si>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</si>
  <si>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</si>
  <si>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</si>
  <si>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</si>
  <si>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</si>
  <si>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</si>
  <si>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</si>
  <si>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</si>
  <si>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</si>
  <si>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</si>
  <si>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</si>
  <si>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</si>
  <si>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</si>
  <si>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</si>
  <si>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</si>
  <si>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</si>
  <si>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</si>
  <si>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</si>
  <si>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</si>
  <si>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</si>
  <si>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</si>
  <si>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</si>
  <si>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</si>
  <si>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</si>
  <si>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</si>
  <si>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</si>
  <si>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</si>
  <si>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</si>
  <si>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</si>
  <si>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</si>
  <si>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</si>
  <si>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</si>
  <si>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</si>
  <si>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</si>
  <si>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</si>
  <si>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</si>
  <si>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</si>
  <si>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</si>
  <si>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</si>
  <si>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</si>
  <si>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</si>
  <si>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</si>
  <si>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</si>
  <si>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</si>
  <si>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</si>
  <si>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</si>
  <si>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</si>
  <si>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</si>
  <si>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</si>
  <si>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</si>
  <si>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</si>
  <si>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</si>
  <si>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</si>
  <si>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</si>
  <si>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</si>
  <si>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</si>
  <si>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</si>
  <si>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</si>
  <si>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</si>
  <si>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</si>
  <si>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</si>
  <si>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</si>
  <si>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</si>
  <si>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</si>
  <si>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</si>
  <si>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</si>
  <si>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</si>
  <si>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</si>
  <si>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</si>
  <si>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</si>
  <si>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</si>
  <si>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</si>
  <si>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</si>
  <si>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</si>
  <si>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</si>
  <si>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</si>
  <si>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</si>
  <si>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</si>
  <si>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</si>
  <si>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</si>
  <si>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</si>
  <si>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</si>
  <si>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</si>
  <si>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</si>
  <si>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</si>
  <si>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</si>
  <si>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</si>
  <si>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</si>
  <si>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</si>
  <si>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</si>
  <si>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</si>
  <si>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</si>
  <si>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</si>
  <si>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</si>
  <si>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</si>
  <si>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</si>
  <si>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</si>
  <si>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</si>
  <si>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</si>
  <si>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</si>
  <si>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</si>
  <si>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</si>
  <si>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</si>
  <si>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</si>
  <si>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</si>
  <si>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</si>
  <si>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</si>
  <si>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</si>
  <si>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</si>
  <si>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</si>
  <si>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</si>
  <si>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</si>
  <si>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</si>
  <si>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</si>
  <si>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</si>
  <si>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</si>
  <si>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</si>
  <si>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</si>
  <si>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</si>
  <si>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</si>
  <si>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</si>
  <si>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</si>
  <si>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</si>
  <si>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</si>
  <si>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</si>
  <si>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</si>
  <si>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</si>
  <si>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</si>
  <si>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</si>
  <si>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</si>
  <si>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</si>
  <si>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</si>
  <si>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</si>
  <si>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</si>
  <si>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</si>
  <si>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</si>
  <si>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</si>
  <si>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</si>
  <si>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</si>
  <si>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</si>
  <si>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</si>
  <si>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</si>
  <si>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</si>
  <si>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</si>
  <si>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</si>
  <si>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</si>
  <si>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</si>
  <si>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</si>
  <si>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</si>
  <si>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</si>
  <si>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</si>
  <si>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</si>
  <si>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</si>
  <si>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</si>
  <si>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</si>
  <si>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</si>
  <si>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</si>
  <si>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</si>
  <si>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</si>
  <si>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</si>
  <si>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</si>
  <si>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</si>
  <si>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</si>
  <si>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</si>
  <si>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</si>
  <si>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</si>
  <si>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</si>
  <si>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</si>
  <si>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</si>
  <si>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</si>
  <si>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</si>
  <si>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</si>
  <si>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</si>
  <si>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</si>
  <si>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</si>
  <si>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</si>
  <si>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</si>
  <si>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</si>
  <si>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</si>
  <si>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</si>
  <si>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</si>
  <si>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</si>
  <si>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</si>
  <si>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</si>
  <si>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</si>
  <si>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</si>
  <si>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</si>
  <si>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</si>
  <si>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</si>
  <si>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</si>
  <si>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</si>
  <si>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</si>
  <si>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</si>
  <si>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</si>
  <si>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</si>
  <si>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</si>
  <si>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</si>
  <si>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</si>
  <si>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</si>
  <si>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</si>
  <si>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</si>
  <si>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</si>
  <si>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</si>
  <si>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</si>
  <si>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</si>
  <si>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</si>
  <si>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</si>
  <si>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</si>
  <si>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</si>
  <si>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</si>
  <si>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</si>
  <si>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</si>
  <si>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</si>
  <si>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</si>
  <si>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</si>
  <si>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</si>
  <si>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</si>
  <si>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</si>
  <si>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</si>
  <si>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</si>
  <si>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</si>
  <si>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</si>
  <si>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</si>
  <si>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</si>
  <si>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</si>
  <si>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</si>
  <si>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</si>
  <si>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</si>
  <si>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</si>
  <si>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</si>
  <si>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</si>
  <si>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</si>
  <si>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</si>
  <si>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</si>
  <si>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</si>
  <si>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</si>
  <si>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</si>
  <si>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</si>
  <si>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</si>
  <si>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</si>
  <si>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</si>
  <si>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</si>
  <si>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</si>
  <si>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</si>
  <si>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</si>
  <si>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</si>
  <si>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</si>
  <si>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</si>
  <si>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</si>
  <si>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</si>
  <si>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</si>
  <si>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</si>
  <si>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</si>
  <si>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</si>
  <si>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</si>
  <si>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</si>
  <si>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</si>
  <si>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</si>
  <si>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</si>
  <si>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</si>
  <si>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</si>
  <si>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</si>
  <si>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</si>
  <si>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</si>
  <si>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</si>
  <si>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</si>
  <si>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</si>
  <si>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</si>
  <si>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</si>
  <si>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</si>
  <si>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</si>
  <si>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</si>
  <si>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</si>
  <si>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</si>
  <si>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</si>
  <si>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</si>
  <si>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</si>
  <si>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</si>
  <si>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</si>
  <si>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</si>
  <si>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</si>
  <si>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</si>
  <si>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</si>
  <si>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</si>
  <si>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</si>
  <si>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</si>
  <si>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</si>
  <si>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</si>
  <si>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</si>
  <si>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</si>
  <si>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</si>
  <si>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</si>
  <si>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</si>
  <si>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</si>
  <si>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</si>
  <si>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</si>
  <si>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</si>
  <si>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</si>
  <si>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</si>
  <si>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</si>
  <si>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</si>
  <si>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</si>
  <si>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</si>
  <si>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</si>
  <si>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</si>
  <si>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</si>
  <si>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</si>
  <si>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</si>
  <si>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</si>
  <si>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</si>
  <si>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</si>
  <si>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</si>
  <si>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</si>
  <si>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</si>
  <si>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</si>
  <si>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</si>
  <si>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</si>
  <si>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</si>
  <si>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</si>
  <si>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</si>
  <si>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</si>
  <si>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</si>
  <si>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</si>
  <si>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</si>
  <si>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</si>
  <si>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</si>
  <si>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</si>
  <si>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</si>
  <si>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</si>
  <si>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</si>
  <si>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</si>
  <si>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</si>
  <si>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</si>
  <si>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</si>
  <si>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</si>
  <si>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</si>
  <si>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</si>
  <si>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</si>
  <si>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</si>
  <si>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</si>
  <si>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</si>
  <si>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</si>
  <si>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</si>
  <si>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</si>
  <si>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</si>
  <si>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</si>
  <si>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</si>
  <si>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</si>
  <si>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</si>
  <si>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</si>
  <si>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</si>
  <si>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</si>
  <si>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</si>
  <si>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</si>
  <si>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</si>
  <si>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</si>
  <si>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</si>
  <si>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</si>
  <si>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</si>
  <si>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</si>
  <si>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</si>
  <si>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</si>
  <si>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</si>
  <si>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</si>
  <si>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</si>
  <si>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</si>
  <si>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</si>
  <si>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</si>
  <si>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</si>
  <si>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</si>
  <si>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</si>
  <si>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</si>
  <si>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</si>
  <si>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</si>
  <si>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</si>
  <si>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</si>
  <si>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</si>
  <si>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</si>
  <si>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</si>
  <si>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</si>
  <si>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</si>
  <si>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</si>
  <si>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</si>
  <si>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</si>
  <si>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</si>
  <si>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</si>
  <si>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</si>
  <si>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</si>
  <si>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</si>
  <si>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</si>
  <si>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</si>
  <si>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</si>
  <si>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</si>
  <si>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</si>
  <si>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</si>
  <si>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</si>
  <si>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</si>
  <si>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</si>
  <si>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</si>
  <si>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</si>
  <si>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</si>
  <si>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</si>
  <si>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</si>
  <si>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</si>
  <si>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</si>
  <si>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</si>
  <si>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</si>
  <si>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</si>
  <si>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</si>
  <si>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</si>
  <si>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</si>
  <si>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</si>
  <si>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</si>
  <si>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</si>
  <si>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</si>
  <si>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</si>
  <si>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</si>
  <si>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</si>
  <si>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</si>
  <si>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</si>
  <si>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</si>
  <si>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</si>
  <si>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</si>
  <si>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</si>
  <si>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</si>
  <si>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</si>
  <si>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</si>
  <si>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</si>
  <si>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</si>
  <si>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</si>
  <si>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</si>
  <si>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</si>
  <si>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</si>
  <si>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</si>
  <si>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</si>
  <si>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</si>
  <si>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</si>
  <si>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</si>
  <si>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</si>
  <si>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</si>
  <si>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</si>
  <si>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</si>
  <si>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</si>
  <si>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</si>
  <si>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</si>
  <si>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</si>
  <si>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</si>
  <si>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</si>
  <si>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</si>
  <si>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</si>
  <si>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</si>
  <si>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</si>
  <si>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</si>
  <si>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</si>
  <si>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</si>
  <si>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</si>
  <si>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</si>
  <si>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</si>
  <si>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</si>
  <si>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</si>
  <si>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</si>
  <si>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</si>
  <si>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</si>
  <si>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</si>
  <si>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</si>
  <si>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</si>
  <si>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</si>
  <si>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</si>
  <si>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</si>
  <si>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</si>
  <si>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</si>
  <si>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</si>
  <si>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</si>
  <si>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</si>
  <si>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</si>
  <si>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</si>
  <si>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</si>
  <si>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</si>
  <si>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</si>
  <si>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</si>
  <si>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</si>
  <si>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</si>
  <si>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</si>
  <si>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</si>
  <si>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</si>
  <si>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</si>
  <si>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</si>
  <si>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</si>
  <si>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</si>
  <si>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</si>
  <si>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</si>
  <si>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</si>
  <si>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</si>
  <si>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</si>
  <si>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</si>
  <si>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</si>
  <si>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</si>
  <si>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</si>
  <si>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</si>
  <si>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</si>
  <si>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</si>
  <si>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</si>
  <si>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</si>
  <si>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</si>
  <si>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</si>
  <si>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</si>
  <si>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</si>
  <si>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</si>
  <si>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</si>
  <si>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</si>
  <si>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</si>
  <si>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</si>
  <si>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</si>
  <si>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</si>
  <si>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</si>
  <si>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</si>
  <si>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</si>
  <si>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</si>
  <si>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</si>
  <si>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</si>
  <si>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</si>
  <si>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</si>
  <si>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</si>
  <si>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</si>
  <si>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</si>
  <si>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</si>
  <si>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</si>
  <si>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</si>
  <si>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</si>
  <si>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</si>
  <si>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</si>
  <si>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</si>
  <si>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</si>
  <si>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</si>
  <si>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</si>
  <si>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</si>
  <si>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</si>
  <si>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</si>
  <si>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</si>
  <si>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</si>
  <si>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</si>
  <si>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</si>
  <si>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</si>
  <si>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</si>
  <si>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</si>
  <si>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</si>
  <si>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</si>
  <si>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</si>
  <si>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</si>
  <si>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</si>
  <si>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</si>
  <si>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</si>
  <si>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</si>
  <si>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</si>
  <si>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</si>
  <si>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</si>
  <si>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</si>
  <si>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</si>
  <si>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</si>
  <si>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</si>
  <si>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</si>
  <si>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</si>
  <si>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</si>
  <si>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</si>
  <si>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</si>
  <si>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</si>
  <si>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</si>
  <si>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</si>
  <si>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</si>
  <si>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</si>
  <si>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</si>
  <si>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</si>
  <si>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</si>
  <si>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</si>
  <si>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</si>
  <si>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</si>
  <si>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</si>
  <si>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</si>
  <si>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</si>
  <si>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</si>
  <si>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</si>
  <si>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</si>
  <si>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</si>
  <si>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</si>
  <si>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</si>
  <si>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</si>
  <si>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</si>
  <si>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</si>
  <si>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</si>
  <si>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</si>
  <si>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</si>
  <si>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</si>
  <si>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</si>
  <si>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</si>
  <si>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</si>
  <si>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</si>
  <si>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</si>
  <si>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</si>
  <si>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</si>
  <si>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</si>
  <si>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</si>
  <si>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</si>
  <si>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</si>
  <si>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</si>
  <si>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</si>
  <si>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</si>
  <si>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</si>
  <si>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</si>
  <si>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</si>
  <si>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</si>
  <si>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</si>
  <si>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</si>
  <si>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</si>
  <si>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</si>
  <si>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</si>
  <si>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</si>
  <si>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</si>
  <si>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</si>
  <si>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</si>
  <si>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</si>
  <si>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</si>
  <si>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</si>
  <si>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</si>
  <si>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</si>
  <si>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</si>
  <si>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</si>
  <si>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</si>
  <si>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</si>
  <si>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</si>
  <si>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</si>
  <si>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</si>
  <si>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</si>
  <si>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</si>
  <si>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</si>
  <si>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</si>
  <si>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</si>
  <si>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</si>
  <si>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</si>
  <si>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</si>
  <si>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</si>
  <si>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</si>
  <si>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</si>
  <si>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</si>
  <si>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</si>
  <si>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</si>
  <si>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</si>
  <si>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</si>
  <si>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</si>
  <si>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</si>
  <si>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</si>
  <si>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</si>
  <si>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</si>
  <si>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</si>
  <si>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</si>
  <si>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</si>
  <si>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</si>
  <si>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</si>
  <si>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</si>
  <si>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</si>
  <si>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</si>
  <si>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</si>
  <si>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</si>
  <si>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</si>
  <si>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</si>
  <si>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</si>
  <si>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</si>
  <si>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</si>
  <si>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</si>
  <si>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</si>
  <si>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</si>
  <si>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</si>
  <si>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</si>
  <si>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</si>
  <si>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</si>
  <si>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</si>
  <si>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</si>
  <si>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</si>
  <si>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</si>
  <si>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</si>
  <si>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</si>
  <si>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</si>
  <si>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</si>
  <si>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</si>
  <si>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</si>
  <si>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</si>
  <si>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</si>
  <si>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</si>
  <si>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</si>
  <si>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</si>
  <si>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</si>
  <si>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</si>
  <si>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</si>
  <si>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</si>
  <si>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</si>
  <si>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</si>
  <si>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</si>
  <si>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</si>
  <si>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</si>
  <si>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</si>
  <si>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</si>
  <si>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</si>
  <si>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</si>
  <si>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</si>
  <si>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</si>
  <si>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</si>
  <si>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</si>
  <si>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</si>
  <si>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</si>
  <si>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</si>
  <si>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</si>
  <si>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</si>
  <si>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</si>
  <si>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</si>
  <si>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</si>
  <si>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</si>
  <si>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</si>
  <si>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</si>
  <si>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</si>
  <si>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</si>
  <si>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</si>
  <si>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</si>
  <si>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</si>
  <si>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</si>
  <si>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</si>
  <si>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</si>
  <si>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</si>
  <si>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</si>
  <si>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</si>
  <si>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</si>
  <si>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</si>
  <si>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</si>
  <si>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</si>
  <si>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</si>
  <si>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</si>
  <si>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</si>
  <si>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</si>
  <si>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</si>
  <si>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</si>
  <si>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</si>
  <si>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</si>
  <si>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</si>
  <si>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</si>
  <si>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</si>
  <si>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</si>
  <si>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</si>
  <si>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</si>
  <si>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</si>
  <si>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</si>
  <si>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</si>
  <si>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</si>
  <si>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</si>
  <si>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</si>
  <si>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</si>
  <si>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</si>
  <si>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</si>
  <si>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</si>
  <si>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</si>
  <si>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</si>
  <si>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</si>
  <si>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</si>
  <si>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</si>
  <si>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</si>
  <si>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</si>
  <si>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</si>
  <si>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</si>
  <si>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</si>
  <si>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</si>
  <si>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</si>
  <si>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</si>
  <si>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</si>
  <si>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</si>
  <si>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</si>
  <si>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</si>
  <si>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</si>
  <si>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</si>
  <si>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</si>
  <si>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</si>
  <si>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</si>
  <si>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</si>
  <si>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</si>
  <si>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</si>
  <si>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</si>
  <si>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</si>
  <si>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</si>
  <si>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</si>
  <si>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</si>
  <si>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</si>
  <si>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</si>
  <si>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</si>
  <si>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</si>
  <si>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</si>
  <si>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</si>
  <si>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</si>
  <si>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</si>
  <si>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</si>
  <si>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</si>
  <si>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</si>
  <si>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</si>
  <si>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</si>
  <si>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</si>
  <si>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</si>
  <si>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</si>
  <si>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</si>
  <si>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</si>
  <si>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</si>
  <si>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</si>
  <si>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</si>
  <si>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</si>
  <si>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</si>
  <si>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</si>
  <si>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</si>
  <si>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</si>
  <si>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</si>
  <si>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</si>
  <si>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</si>
  <si>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</si>
  <si>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</si>
  <si>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</si>
  <si>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</si>
  <si>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</si>
  <si>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</si>
  <si>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</si>
  <si>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</si>
  <si>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</si>
  <si>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</si>
  <si>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</si>
  <si>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</si>
  <si>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</si>
  <si>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</si>
  <si>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</si>
  <si>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</si>
  <si>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</si>
  <si>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</si>
  <si>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</si>
  <si>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</si>
  <si>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</si>
  <si>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</si>
  <si>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</si>
  <si>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</si>
  <si>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</si>
  <si>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</si>
  <si>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</si>
  <si>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</si>
  <si>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</si>
  <si>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</si>
  <si>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</si>
  <si>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</si>
  <si>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</si>
  <si>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</si>
  <si>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</si>
  <si>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</si>
  <si>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</si>
  <si>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</si>
  <si>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</si>
  <si>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</si>
  <si>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</si>
  <si>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</si>
  <si>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</si>
  <si>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</si>
  <si>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</si>
  <si>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</si>
  <si>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</si>
  <si>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</si>
  <si>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</si>
  <si>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</si>
  <si>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</si>
  <si>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</si>
  <si>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</si>
  <si>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</si>
  <si>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</si>
  <si>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</si>
  <si>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</si>
  <si>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</si>
  <si>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</si>
  <si>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</si>
  <si>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</si>
  <si>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</si>
  <si>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</si>
  <si>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</si>
  <si>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</si>
  <si>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</si>
  <si>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</si>
  <si>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</si>
  <si>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</si>
  <si>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</si>
  <si>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</si>
  <si>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</si>
  <si>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</si>
  <si>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</si>
  <si>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</si>
  <si>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</si>
  <si>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</si>
  <si>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</si>
  <si>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</si>
  <si>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</si>
  <si>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</si>
  <si>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</si>
  <si>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</si>
  <si>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</si>
  <si>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</si>
  <si>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</si>
  <si>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</si>
  <si>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</si>
  <si>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</si>
  <si>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</si>
  <si>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</si>
  <si>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</si>
  <si>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</si>
  <si>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</si>
  <si>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</si>
  <si>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</si>
  <si>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</si>
  <si>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</si>
  <si>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</si>
  <si>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</si>
  <si>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</si>
  <si>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</si>
  <si>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</si>
  <si>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</si>
  <si>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</si>
  <si>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</si>
  <si>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</si>
  <si>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</si>
  <si>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</si>
  <si>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</si>
  <si>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</si>
  <si>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</si>
  <si>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</si>
  <si>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</si>
  <si>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</si>
  <si>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</si>
  <si>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</si>
  <si>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</si>
  <si>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</si>
  <si>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</si>
  <si>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</si>
  <si>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</si>
  <si>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</si>
  <si>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</si>
  <si>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</si>
  <si>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</si>
  <si>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</si>
  <si>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</si>
  <si>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</si>
  <si>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</si>
  <si>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</si>
  <si>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</si>
  <si>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</si>
  <si>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</si>
  <si>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</si>
  <si>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</si>
  <si>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</si>
  <si>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</si>
  <si>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</si>
  <si>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</si>
  <si>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</si>
  <si>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</si>
  <si>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</si>
  <si>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</si>
  <si>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</si>
  <si>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</si>
  <si>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</si>
  <si>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</si>
  <si>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</si>
  <si>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</si>
  <si>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</si>
  <si>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</si>
  <si>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</si>
  <si>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</si>
  <si>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</si>
  <si>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</si>
  <si>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</si>
  <si>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</si>
  <si>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</si>
  <si>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</si>
  <si>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</si>
  <si>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</si>
  <si>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</si>
  <si>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</si>
  <si>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</si>
  <si>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</si>
  <si>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</si>
  <si>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</si>
  <si>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</si>
  <si>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</si>
  <si>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</si>
  <si>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</si>
  <si>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</si>
  <si>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</si>
  <si>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</si>
  <si>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</si>
  <si>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</si>
  <si>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</si>
  <si>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</si>
  <si>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</si>
  <si>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</si>
  <si>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</si>
  <si>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</si>
  <si>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</si>
  <si>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</si>
  <si>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</si>
  <si>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</si>
  <si>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</si>
  <si>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</si>
  <si>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</si>
  <si>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</si>
  <si>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</si>
  <si>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</si>
  <si>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</si>
  <si>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</si>
  <si>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</si>
  <si>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</si>
  <si>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</si>
  <si>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</si>
  <si>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</si>
  <si>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</si>
  <si>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</si>
  <si>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</si>
  <si>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</si>
  <si>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</si>
  <si>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</si>
  <si>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</si>
  <si>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</si>
  <si>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</si>
  <si>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</si>
  <si>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</si>
  <si>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</si>
  <si>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</si>
  <si>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</si>
  <si>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</si>
  <si>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</si>
  <si>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</si>
  <si>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</si>
  <si>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</si>
  <si>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</si>
  <si>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</si>
  <si>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</si>
  <si>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</si>
  <si>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</si>
  <si>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</si>
  <si>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</si>
  <si>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</si>
  <si>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</si>
  <si>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</si>
  <si>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</si>
  <si>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</si>
  <si>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</si>
  <si>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</si>
  <si>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</si>
  <si>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</si>
  <si>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</si>
  <si>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</si>
  <si>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</si>
  <si>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</si>
  <si>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</si>
  <si>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</si>
  <si>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</si>
  <si>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</si>
  <si>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</si>
  <si>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</si>
  <si>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</si>
  <si>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</si>
  <si>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</si>
  <si>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</si>
  <si>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</si>
  <si>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</si>
  <si>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</si>
  <si>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</si>
  <si>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</si>
  <si>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</si>
  <si>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</si>
  <si>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</si>
  <si>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</si>
  <si>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</si>
  <si>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</si>
  <si>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</si>
  <si>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</si>
  <si>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</si>
  <si>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</si>
  <si>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</si>
  <si>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</si>
  <si>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</si>
  <si>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</si>
  <si>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</si>
  <si>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</si>
  <si>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</si>
  <si>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</si>
  <si>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</si>
  <si>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</si>
  <si>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</si>
  <si>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</si>
  <si>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</si>
  <si>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</si>
  <si>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</si>
  <si>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</si>
  <si>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</si>
  <si>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</si>
  <si>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</si>
  <si>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</si>
  <si>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</si>
  <si>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</si>
  <si>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</si>
  <si>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</si>
  <si>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</si>
  <si>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</si>
  <si>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</si>
  <si>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</si>
  <si>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</si>
  <si>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</si>
  <si>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</si>
  <si>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</si>
  <si>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</si>
  <si>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</si>
  <si>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</si>
  <si>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</si>
  <si>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</si>
  <si>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</si>
  <si>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</si>
  <si>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</si>
  <si>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</si>
  <si>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</si>
  <si>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</si>
  <si>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</si>
  <si>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</si>
  <si>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</si>
  <si>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</si>
  <si>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</si>
  <si>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</si>
  <si>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</si>
  <si>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</si>
  <si>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</si>
  <si>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</si>
  <si>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</si>
  <si>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</si>
  <si>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</si>
  <si>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</si>
  <si>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</si>
  <si>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</si>
  <si>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</si>
  <si>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</si>
  <si>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</si>
  <si>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</si>
  <si>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</si>
  <si>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</si>
  <si>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</si>
  <si>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</si>
  <si>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</si>
  <si>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</si>
  <si>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</si>
  <si>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</si>
  <si>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</si>
  <si>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</si>
  <si>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</si>
  <si>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</si>
  <si>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</si>
  <si>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</si>
  <si>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</si>
  <si>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</si>
  <si>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</si>
  <si>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</si>
  <si>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</si>
  <si>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</si>
  <si>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</si>
  <si>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</si>
  <si>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</si>
  <si>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</si>
  <si>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</si>
  <si>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</si>
  <si>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</si>
  <si>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</si>
  <si>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</si>
  <si>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</si>
  <si>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</si>
  <si>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</si>
  <si>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</si>
  <si>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</si>
  <si>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</si>
  <si>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</si>
  <si>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</si>
  <si>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</si>
  <si>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</si>
  <si>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</si>
  <si>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</si>
  <si>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</si>
  <si>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</si>
  <si>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</si>
  <si>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</si>
  <si>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</si>
  <si>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</si>
  <si>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</si>
  <si>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</si>
  <si>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</si>
  <si>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</si>
  <si>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</si>
  <si>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</si>
  <si>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</si>
  <si>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</si>
  <si>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</si>
  <si>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</si>
  <si>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</si>
  <si>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</si>
  <si>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</si>
  <si>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</si>
  <si>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</si>
  <si>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</si>
  <si>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</si>
  <si>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</si>
  <si>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</si>
  <si>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</si>
  <si>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</si>
  <si>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</si>
  <si>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</si>
  <si>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</si>
  <si>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</si>
  <si>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</si>
  <si>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</si>
  <si>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</si>
  <si>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</si>
  <si>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</si>
  <si>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</si>
  <si>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</si>
  <si>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</si>
  <si>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</si>
  <si>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</si>
  <si>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</si>
  <si>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</si>
  <si>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</si>
  <si>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</si>
  <si>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</si>
  <si>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</si>
  <si>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</si>
  <si>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</si>
  <si>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</si>
  <si>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</si>
  <si>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</si>
  <si>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</si>
  <si>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</si>
  <si>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</si>
  <si>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</si>
  <si>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</si>
  <si>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</si>
  <si>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</si>
  <si>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</si>
  <si>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</si>
  <si>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</si>
  <si>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</si>
  <si>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</si>
  <si>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</si>
  <si>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</si>
  <si>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</si>
  <si>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</si>
  <si>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</si>
  <si>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</si>
  <si>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</si>
  <si>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</si>
  <si>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</si>
  <si>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</si>
  <si>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</si>
  <si>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</si>
  <si>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</si>
  <si>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</si>
  <si>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</si>
  <si>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</si>
  <si>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</si>
  <si>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</si>
  <si>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</si>
  <si>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</si>
  <si>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</si>
  <si>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</si>
  <si>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</si>
  <si>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</si>
  <si>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</si>
  <si>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</si>
  <si>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</si>
  <si>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</si>
  <si>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</si>
  <si>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</si>
  <si>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</si>
  <si>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</si>
  <si>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</si>
  <si>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</si>
  <si>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</si>
  <si>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</si>
  <si>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</si>
  <si>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</si>
  <si>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</si>
  <si>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</si>
  <si>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</si>
  <si>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</si>
  <si>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</si>
  <si>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</si>
  <si>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</si>
  <si>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</si>
  <si>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</si>
  <si>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</si>
  <si>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</si>
  <si>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</si>
  <si>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</si>
  <si>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</si>
  <si>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</si>
  <si>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</si>
  <si>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</si>
  <si>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</si>
  <si>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</si>
  <si>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</si>
  <si>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</si>
  <si>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</si>
  <si>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</si>
  <si>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</si>
  <si>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</si>
  <si>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</si>
  <si>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</si>
  <si>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</si>
  <si>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</si>
  <si>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</si>
  <si>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</si>
  <si>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</si>
  <si>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</si>
  <si>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</si>
  <si>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</si>
  <si>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</si>
  <si>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</si>
  <si>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</si>
  <si>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</si>
  <si>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</si>
  <si>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</si>
  <si>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</si>
  <si>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</si>
  <si>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</si>
  <si>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</si>
  <si>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</si>
  <si>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</si>
  <si>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</si>
  <si>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</si>
  <si>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</si>
  <si>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</si>
  <si>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</si>
  <si>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</si>
  <si>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</si>
  <si>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</si>
  <si>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</si>
  <si>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</si>
  <si>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</si>
  <si>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</si>
  <si>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</si>
  <si>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</si>
  <si>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</si>
  <si>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</si>
  <si>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</si>
  <si>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</si>
  <si>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</si>
  <si>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</si>
  <si>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</si>
  <si>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</si>
  <si>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</si>
  <si>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</si>
  <si>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</si>
  <si>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</si>
  <si>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</si>
  <si>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</si>
  <si>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</si>
  <si>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</si>
  <si>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</si>
  <si>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</si>
  <si>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</si>
  <si>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</si>
  <si>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</si>
  <si>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</si>
  <si>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</si>
  <si>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</si>
  <si>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</si>
  <si>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</si>
  <si>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</si>
  <si>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</si>
  <si>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</si>
  <si>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</si>
  <si>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</si>
  <si>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</si>
  <si>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</si>
  <si>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</si>
  <si>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</si>
  <si>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</si>
  <si>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</si>
  <si>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</si>
  <si>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</si>
  <si>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</si>
  <si>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</si>
  <si>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</si>
  <si>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</si>
  <si>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</si>
  <si>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</si>
  <si>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</si>
  <si>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</si>
  <si>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</si>
  <si>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</si>
  <si>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</si>
  <si>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</si>
  <si>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</si>
  <si>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</si>
  <si>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</si>
  <si>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</si>
  <si>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</si>
  <si>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</si>
  <si>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</si>
  <si>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</si>
  <si>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</si>
  <si>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</si>
  <si>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</si>
  <si>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</si>
  <si>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</si>
  <si>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</si>
  <si>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</si>
  <si>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</si>
  <si>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</si>
  <si>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</si>
  <si>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</si>
  <si>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</si>
  <si>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</si>
  <si>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</si>
  <si>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</si>
  <si>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</si>
  <si>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</si>
  <si>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</si>
  <si>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</si>
  <si>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</si>
  <si>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</si>
  <si>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</si>
  <si>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</si>
  <si>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</si>
  <si>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</si>
  <si>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</si>
  <si>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</si>
  <si>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</si>
  <si>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</si>
  <si>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</si>
  <si>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</si>
  <si>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</si>
  <si>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</si>
  <si>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</si>
  <si>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</si>
  <si>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</si>
  <si>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</si>
  <si>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</si>
  <si>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</si>
  <si>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</si>
  <si>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</si>
  <si>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</si>
  <si>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</si>
  <si>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</si>
  <si>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</si>
  <si>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</si>
  <si>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</si>
  <si>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</si>
  <si>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</si>
  <si>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</si>
  <si>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</si>
  <si>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</si>
  <si>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</si>
  <si>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</si>
  <si>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</si>
  <si>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</si>
  <si>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</si>
  <si>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</si>
  <si>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</si>
  <si>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</si>
  <si>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</si>
  <si>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</si>
  <si>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</si>
  <si>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</si>
  <si>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</si>
  <si>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</si>
  <si>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</si>
  <si>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</si>
  <si>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</si>
  <si>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</si>
  <si>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</si>
  <si>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</si>
  <si>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</si>
  <si>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</si>
  <si>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</si>
  <si>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</si>
  <si>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</si>
  <si>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</si>
  <si>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</si>
  <si>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</si>
  <si>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</si>
  <si>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</si>
  <si>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</si>
  <si>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</si>
  <si>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</si>
  <si>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</si>
  <si>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</si>
  <si>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</si>
  <si>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</si>
  <si>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</si>
  <si>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</si>
  <si>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</si>
  <si>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</si>
  <si>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</si>
  <si>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</si>
  <si>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</si>
  <si>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</si>
  <si>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</si>
  <si>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</si>
  <si>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</si>
  <si>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</si>
  <si>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</si>
  <si>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</si>
  <si>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</si>
  <si>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</si>
  <si>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</si>
  <si>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</si>
  <si>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</si>
  <si>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</si>
  <si>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</si>
  <si>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</si>
  <si>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</si>
  <si>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</si>
  <si>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</si>
  <si>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</si>
  <si>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</si>
  <si>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</si>
  <si>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</si>
  <si>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</si>
  <si>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</si>
  <si>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</si>
  <si>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</si>
  <si>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</si>
  <si>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</si>
  <si>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</si>
  <si>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</si>
  <si>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</si>
  <si>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</si>
  <si>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</si>
  <si>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</si>
  <si>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</si>
  <si>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</si>
  <si>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</si>
  <si>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</si>
  <si>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</si>
  <si>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</si>
  <si>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</si>
  <si>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</si>
  <si>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</si>
  <si>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</si>
  <si>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</si>
  <si>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</si>
  <si>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</si>
  <si>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</si>
  <si>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</si>
  <si>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</si>
  <si>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</si>
  <si>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</si>
  <si>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</si>
  <si>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</si>
  <si>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</si>
  <si>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</si>
  <si>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</si>
  <si>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</si>
  <si>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</si>
  <si>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</si>
  <si>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</si>
  <si>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</si>
  <si>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</si>
  <si>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</si>
  <si>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</si>
  <si>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</si>
  <si>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</si>
  <si>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</si>
  <si>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</si>
  <si>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</si>
  <si>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</si>
  <si>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</si>
  <si>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</si>
  <si>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</si>
  <si>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</si>
  <si>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</si>
  <si>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</si>
  <si>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</si>
  <si>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</si>
  <si>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</si>
  <si>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</si>
  <si>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</si>
  <si>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</si>
  <si>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</si>
  <si>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</si>
  <si>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</si>
  <si>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</si>
  <si>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</si>
  <si>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</si>
  <si>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</si>
  <si>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</si>
  <si>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</si>
  <si>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</si>
  <si>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</si>
  <si>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</si>
  <si>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</si>
  <si>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</si>
  <si>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</si>
  <si>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</si>
  <si>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</si>
  <si>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</si>
  <si>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</si>
  <si>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</si>
  <si>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</si>
  <si>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</si>
  <si>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</si>
  <si>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</si>
  <si>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</si>
  <si>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</si>
  <si>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</si>
  <si>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</si>
  <si>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</si>
  <si>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</si>
  <si>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</si>
  <si>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</si>
  <si>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</si>
  <si>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</si>
  <si>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</si>
  <si>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</si>
  <si>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</si>
  <si>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</si>
  <si>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</si>
  <si>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</si>
  <si>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</si>
  <si>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</si>
  <si>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</si>
  <si>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</si>
  <si>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</si>
  <si>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</si>
  <si>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</si>
  <si>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</si>
  <si>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</si>
  <si>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</si>
  <si>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</si>
  <si>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</si>
  <si>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</si>
  <si>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</si>
  <si>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</si>
  <si>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</si>
  <si>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</si>
  <si>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</si>
  <si>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</si>
  <si>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</si>
  <si>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</si>
  <si>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</si>
  <si>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</si>
  <si>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</si>
  <si>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</si>
  <si>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</si>
  <si>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</si>
  <si>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</si>
  <si>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</si>
  <si>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</si>
  <si>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</si>
  <si>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</si>
  <si>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</si>
  <si>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</si>
  <si>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</si>
  <si>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</si>
  <si>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</si>
  <si>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</si>
  <si>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</si>
  <si>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</si>
  <si>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</si>
  <si>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</si>
  <si>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</si>
  <si>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</si>
  <si>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</si>
  <si>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</si>
  <si>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</si>
  <si>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</si>
  <si>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</si>
  <si>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</si>
  <si>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</si>
  <si>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</si>
  <si>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</si>
  <si>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</si>
  <si>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</si>
  <si>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</si>
  <si>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</si>
  <si>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</si>
  <si>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</si>
  <si>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</si>
  <si>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</si>
  <si>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</si>
  <si>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</si>
  <si>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</si>
  <si>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</si>
  <si>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</si>
  <si>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</si>
  <si>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</si>
  <si>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</si>
  <si>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</si>
  <si>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</si>
  <si>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</si>
  <si>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</si>
  <si>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</si>
  <si>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</si>
  <si>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</si>
  <si>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</si>
  <si>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</si>
  <si>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</si>
  <si>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</si>
  <si>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</si>
  <si>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</si>
  <si>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</si>
  <si>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</si>
  <si>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</si>
  <si>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</si>
  <si>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</si>
  <si>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</si>
  <si>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</si>
  <si>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</si>
  <si>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</si>
  <si>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</si>
  <si>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</si>
  <si>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</si>
  <si>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</si>
  <si>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</si>
  <si>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</si>
  <si>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</si>
  <si>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</si>
  <si>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</si>
  <si>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</si>
  <si>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</si>
  <si>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</si>
  <si>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</si>
  <si>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</si>
  <si>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</si>
  <si>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</si>
  <si>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</si>
  <si>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</si>
  <si>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</si>
  <si>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</si>
  <si>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</si>
  <si>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</si>
  <si>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</si>
  <si>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</si>
  <si>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</si>
  <si>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</si>
  <si>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</si>
  <si>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</si>
  <si>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</si>
  <si>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</si>
  <si>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</si>
  <si>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</si>
  <si>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</si>
  <si>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</si>
  <si>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</si>
  <si>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</si>
  <si>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</si>
  <si>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</si>
  <si>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</si>
  <si>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</si>
  <si>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</si>
  <si>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</si>
  <si>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</si>
  <si>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</si>
  <si>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</si>
  <si>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</si>
  <si>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</si>
  <si>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</si>
  <si>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</si>
  <si>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</si>
  <si>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</si>
  <si>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</si>
  <si>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</si>
  <si>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</si>
  <si>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</si>
  <si>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</si>
  <si>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</si>
  <si>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</si>
  <si>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</si>
  <si>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</si>
  <si>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</si>
  <si>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</si>
  <si>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</si>
  <si>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</si>
  <si>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</si>
  <si>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</si>
  <si>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</si>
  <si>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</si>
  <si>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</si>
  <si>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</si>
  <si>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</si>
  <si>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</si>
  <si>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</si>
  <si>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</si>
  <si>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</si>
  <si>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</si>
  <si>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</si>
  <si>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</si>
  <si>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</si>
  <si>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</si>
  <si>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</si>
  <si>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</si>
  <si>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</si>
  <si>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</si>
  <si>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</si>
  <si>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</si>
  <si>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</si>
  <si>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</si>
  <si>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</si>
  <si>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</si>
  <si>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</si>
  <si>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</si>
  <si>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</si>
  <si>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</si>
  <si>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</si>
  <si>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</si>
  <si>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</si>
  <si>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</si>
  <si>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</si>
  <si>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</si>
  <si>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</si>
  <si>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</si>
  <si>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</si>
  <si>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</si>
  <si>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</si>
  <si>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</si>
  <si>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</si>
  <si>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</si>
  <si>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</si>
  <si>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</si>
  <si>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</si>
  <si>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</si>
  <si>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</si>
  <si>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</si>
  <si>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</si>
  <si>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</si>
  <si>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</si>
  <si>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</si>
  <si>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</si>
  <si>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</si>
  <si>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</si>
  <si>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</si>
  <si>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</si>
  <si>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</si>
  <si>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</si>
  <si>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</si>
  <si>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</si>
  <si>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</si>
  <si>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</si>
  <si>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</si>
  <si>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</si>
  <si>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</si>
  <si>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</si>
  <si>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</si>
  <si>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</si>
  <si>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</si>
  <si>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</si>
  <si>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</si>
  <si>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</si>
  <si>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</si>
  <si>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</si>
  <si>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</si>
  <si>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</si>
  <si>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</si>
  <si>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</si>
  <si>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</si>
  <si>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</si>
  <si>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</si>
  <si>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</si>
  <si>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</si>
  <si>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</si>
  <si>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</si>
  <si>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</si>
  <si>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</si>
  <si>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</si>
  <si>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</si>
  <si>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</si>
  <si>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</si>
  <si>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</si>
  <si>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</si>
  <si>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</si>
  <si>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</si>
  <si>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</si>
  <si>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</si>
  <si>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</si>
  <si>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</si>
  <si>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</si>
  <si>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</si>
  <si>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</si>
  <si>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</si>
  <si>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</si>
  <si>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</si>
  <si>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</si>
  <si>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</si>
  <si>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</si>
  <si>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</si>
  <si>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</si>
  <si>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</si>
  <si>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</si>
  <si>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</si>
  <si>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</si>
  <si>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</si>
  <si>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</si>
  <si>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</si>
  <si>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</si>
  <si>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</si>
  <si>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</si>
  <si>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</si>
  <si>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</si>
  <si>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</si>
  <si>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</si>
  <si>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</si>
  <si>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</si>
  <si>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</si>
  <si>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</si>
  <si>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</si>
  <si>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</si>
  <si>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</si>
  <si>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</si>
  <si>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</si>
  <si>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</si>
  <si>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</si>
  <si>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</si>
  <si>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</si>
  <si>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</si>
  <si>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</si>
  <si>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</si>
  <si>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</si>
  <si>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</si>
  <si>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</si>
  <si>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</si>
  <si>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</si>
  <si>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</si>
  <si>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</si>
  <si>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</si>
  <si>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</si>
  <si>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</si>
  <si>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</si>
  <si>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</si>
  <si>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</si>
  <si>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</si>
  <si>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</si>
  <si>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</si>
  <si>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</si>
  <si>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</si>
  <si>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</si>
  <si>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</si>
  <si>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</si>
  <si>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</si>
  <si>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</si>
  <si>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</si>
  <si>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</si>
  <si>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</si>
  <si>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</si>
  <si>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</si>
  <si>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</si>
  <si>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</si>
  <si>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</si>
  <si>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</si>
  <si>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</si>
  <si>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</si>
  <si>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</si>
  <si>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</si>
  <si>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</si>
  <si>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</si>
  <si>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</si>
  <si>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</si>
  <si>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</si>
  <si>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</si>
  <si>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</si>
  <si>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</si>
  <si>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</si>
  <si>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</si>
  <si>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</si>
  <si>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</si>
  <si>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</si>
  <si>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</si>
  <si>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</si>
  <si>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</si>
  <si>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</si>
  <si>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</si>
  <si>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</si>
  <si>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</si>
  <si>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</si>
  <si>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</si>
  <si>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</si>
  <si>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</si>
  <si>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</si>
  <si>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</si>
  <si>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</si>
  <si>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</si>
  <si>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</si>
  <si>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</si>
  <si>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</si>
  <si>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</si>
  <si>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</si>
  <si>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</si>
  <si>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</si>
  <si>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</si>
  <si>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</si>
  <si>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</si>
  <si>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</si>
  <si>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</si>
  <si>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</si>
  <si>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</si>
  <si>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</si>
  <si>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</si>
  <si>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</si>
  <si>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</si>
  <si>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</si>
  <si>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</si>
  <si>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</si>
  <si>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</si>
  <si>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</si>
  <si>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</si>
  <si>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</si>
  <si>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</si>
  <si>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</si>
  <si>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</si>
  <si>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</si>
  <si>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</si>
  <si>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</si>
  <si>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</si>
  <si>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</si>
  <si>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</si>
  <si>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</si>
  <si>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</si>
  <si>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</si>
  <si>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</si>
  <si>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</si>
  <si>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</si>
  <si>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</si>
  <si>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</si>
  <si>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</si>
  <si>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</si>
  <si>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</si>
  <si>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</si>
  <si>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</si>
  <si>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</si>
  <si>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</si>
  <si>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</si>
  <si>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</si>
  <si>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</si>
  <si>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</si>
  <si>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</si>
  <si>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</si>
  <si>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</si>
  <si>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</si>
  <si>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</si>
  <si>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</si>
  <si>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</si>
  <si>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</si>
  <si>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</si>
  <si>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</si>
  <si>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</si>
  <si>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</si>
  <si>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</si>
  <si>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</si>
  <si>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</si>
  <si>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</si>
  <si>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</si>
  <si>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</si>
  <si>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</si>
  <si>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</si>
  <si>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</si>
  <si>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</si>
  <si>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</si>
  <si>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</si>
  <si>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</si>
  <si>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</si>
  <si>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</si>
  <si>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</si>
  <si>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</si>
  <si>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</si>
  <si>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</si>
  <si>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</si>
  <si>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</si>
  <si>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</si>
  <si>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</si>
  <si>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</si>
  <si>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</si>
  <si>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</si>
  <si>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</si>
  <si>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</si>
  <si>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</si>
  <si>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</si>
  <si>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</si>
  <si>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</si>
  <si>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</si>
  <si>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</si>
  <si>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</si>
  <si>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</si>
  <si>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</si>
  <si>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</si>
  <si>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</si>
  <si>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</si>
  <si>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</si>
  <si>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</si>
  <si>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</si>
  <si>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</si>
  <si>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</si>
  <si>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</si>
  <si>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</si>
  <si>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</si>
  <si>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</si>
  <si>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</si>
  <si>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</si>
  <si>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</si>
  <si>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</si>
  <si>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</si>
  <si>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</si>
  <si>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</si>
  <si>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</si>
  <si>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</si>
  <si>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</si>
  <si>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</si>
  <si>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</si>
  <si>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</si>
  <si>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</si>
  <si>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</si>
  <si>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</si>
  <si>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</si>
  <si>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</si>
  <si>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</si>
  <si>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</si>
  <si>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</si>
  <si>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</si>
  <si>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</si>
  <si>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</si>
  <si>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</si>
  <si>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</si>
  <si>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</si>
  <si>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</si>
  <si>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</si>
  <si>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</si>
  <si>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</si>
  <si>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</si>
  <si>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</si>
  <si>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</si>
  <si>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</si>
  <si>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</si>
  <si>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</si>
  <si>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</si>
  <si>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</si>
  <si>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</si>
  <si>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</si>
  <si>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</si>
  <si>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</si>
  <si>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</si>
  <si>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</si>
  <si>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</si>
  <si>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</si>
  <si>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</si>
  <si>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</si>
  <si>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</si>
  <si>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</si>
  <si>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</si>
  <si>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</si>
  <si>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</si>
  <si>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</si>
  <si>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</si>
  <si>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</si>
  <si>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</si>
  <si>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</si>
  <si>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</si>
  <si>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</si>
  <si>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</si>
  <si>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</si>
  <si>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</si>
  <si>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</si>
  <si>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</si>
  <si>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</si>
  <si>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</si>
  <si>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</si>
  <si>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</si>
  <si>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</si>
  <si>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</si>
  <si>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</si>
  <si>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</si>
  <si>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</si>
  <si>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</si>
  <si>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</si>
  <si>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</si>
  <si>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</si>
  <si>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</si>
  <si>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</si>
  <si>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</si>
  <si>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</si>
  <si>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</si>
  <si>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</si>
  <si>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</si>
  <si>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</si>
  <si>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</si>
  <si>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</si>
  <si>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</si>
  <si>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</si>
  <si>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</si>
  <si>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</si>
  <si>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</si>
  <si>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</si>
  <si>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</si>
  <si>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</si>
  <si>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</si>
  <si>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</si>
  <si>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</si>
  <si>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</si>
  <si>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</si>
  <si>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</si>
  <si>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</si>
  <si>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</si>
  <si>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</si>
  <si>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</si>
  <si>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</si>
  <si>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</si>
  <si>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</si>
  <si>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</si>
  <si>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</si>
  <si>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</si>
  <si>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</si>
  <si>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</si>
  <si>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</si>
  <si>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</si>
  <si>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</si>
  <si>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</si>
  <si>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</si>
  <si>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</si>
  <si>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</si>
  <si>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</si>
  <si>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</si>
  <si>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</si>
  <si>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</si>
  <si>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</si>
  <si>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</si>
  <si>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</si>
  <si>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</si>
  <si>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</si>
  <si>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</si>
  <si>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</si>
  <si>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</si>
  <si>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</si>
  <si>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</si>
  <si>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</si>
  <si>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</si>
  <si>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</si>
  <si>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</si>
  <si>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</si>
  <si>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</si>
  <si>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</si>
  <si>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</si>
  <si>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</si>
  <si>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</si>
  <si>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</si>
  <si>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</si>
  <si>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</si>
  <si>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</si>
  <si>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</si>
  <si>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</si>
  <si>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</si>
  <si>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</si>
  <si>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</si>
  <si>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</si>
  <si>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</si>
  <si>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</si>
  <si>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</si>
  <si>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</si>
  <si>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</si>
  <si>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</si>
  <si>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</si>
  <si>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</si>
  <si>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</si>
  <si>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</si>
  <si>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</si>
  <si>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</si>
  <si>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</si>
  <si>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</si>
  <si>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</si>
  <si>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</si>
  <si>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</si>
  <si>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</si>
  <si>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</si>
  <si>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</si>
  <si>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</si>
  <si>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</si>
  <si>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</si>
  <si>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</si>
  <si>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</si>
  <si>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</si>
  <si>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</si>
  <si>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</si>
  <si>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</si>
  <si>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</si>
  <si>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</si>
  <si>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</si>
  <si>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</si>
  <si>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</si>
  <si>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</si>
  <si>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</si>
  <si>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</si>
  <si>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</si>
  <si>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</si>
  <si>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</si>
  <si>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</si>
  <si>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</si>
  <si>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</si>
  <si>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</si>
  <si>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</si>
  <si>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</si>
  <si>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</si>
  <si>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</si>
  <si>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</si>
  <si>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</si>
  <si>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</si>
  <si>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</si>
  <si>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</si>
  <si>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</si>
  <si>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</si>
  <si>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</si>
  <si>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</si>
  <si>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</si>
  <si>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</si>
  <si>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</si>
  <si>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</si>
  <si>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</si>
  <si>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</si>
  <si>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</si>
  <si>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</si>
  <si>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</si>
  <si>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</si>
  <si>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</si>
  <si>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</si>
  <si>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</si>
  <si>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</si>
  <si>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</si>
  <si>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</si>
  <si>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</si>
  <si>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</si>
  <si>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</si>
  <si>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</si>
  <si>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</si>
  <si>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</si>
  <si>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</si>
  <si>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</si>
  <si>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</si>
  <si>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</si>
  <si>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</si>
  <si>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</si>
  <si>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</si>
  <si>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</si>
  <si>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</si>
  <si>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</si>
  <si>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</si>
  <si>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</si>
  <si>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</si>
  <si>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</si>
  <si>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</si>
  <si>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</si>
  <si>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</si>
  <si>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</si>
  <si>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</si>
  <si>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</si>
  <si>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</si>
  <si>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</si>
  <si>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</si>
  <si>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</si>
  <si>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</si>
  <si>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</si>
  <si>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</si>
  <si>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</si>
  <si>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</si>
  <si>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</si>
  <si>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</si>
  <si>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</si>
  <si>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</si>
  <si>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</si>
  <si>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</si>
  <si>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</si>
  <si>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</si>
  <si>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</si>
  <si>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</si>
  <si>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</si>
  <si>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</si>
  <si>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</si>
  <si>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</si>
  <si>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</si>
  <si>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</si>
  <si>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</si>
  <si>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</si>
  <si>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</si>
  <si>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</si>
  <si>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</si>
  <si>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</si>
  <si>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</si>
  <si>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</si>
  <si>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</si>
  <si>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</si>
  <si>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</si>
  <si>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</si>
  <si>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</si>
  <si>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</si>
  <si>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</si>
  <si>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</si>
  <si>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</si>
  <si>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</si>
  <si>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</si>
  <si>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</si>
  <si>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</si>
  <si>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</si>
  <si>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</si>
  <si>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</si>
  <si>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</si>
  <si>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</si>
  <si>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</si>
  <si>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</si>
  <si>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</si>
  <si>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</si>
  <si>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</si>
  <si>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</si>
  <si>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</si>
  <si>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</si>
  <si>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</si>
  <si>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</si>
  <si>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</si>
  <si>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</si>
  <si>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</si>
  <si>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</si>
  <si>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</si>
  <si>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</si>
  <si>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</si>
  <si>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</si>
  <si>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</si>
  <si>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</si>
  <si>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</si>
  <si>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</si>
  <si>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</si>
  <si>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</si>
  <si>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</si>
  <si>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</si>
  <si>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</si>
  <si>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</si>
  <si>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</si>
  <si>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</si>
  <si>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</si>
  <si>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</si>
  <si>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</si>
  <si>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</si>
  <si>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</si>
  <si>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</si>
  <si>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</si>
  <si>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</si>
  <si>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</si>
  <si>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</si>
  <si>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</si>
  <si>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</si>
  <si>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</si>
  <si>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</si>
  <si>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</si>
  <si>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</si>
  <si>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</si>
  <si>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</si>
  <si>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</si>
  <si>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</si>
  <si>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</si>
  <si>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</si>
  <si>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</si>
  <si>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</si>
  <si>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</si>
  <si>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</si>
  <si>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</si>
  <si>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</si>
  <si>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</si>
  <si>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</si>
  <si>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</si>
  <si>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</si>
  <si>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</si>
  <si>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</si>
  <si>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</si>
  <si>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</si>
  <si>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</si>
  <si>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</si>
  <si>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</si>
  <si>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</si>
  <si>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</si>
  <si>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</si>
  <si>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</si>
  <si>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</si>
  <si>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</si>
  <si>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</si>
  <si>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</si>
  <si>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</si>
  <si>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</si>
  <si>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</si>
  <si>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</si>
  <si>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</si>
  <si>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</si>
  <si>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</si>
  <si>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</si>
  <si>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</si>
  <si>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</si>
  <si>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</si>
  <si>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</si>
  <si>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</si>
  <si>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</si>
  <si>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</si>
  <si>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</si>
  <si>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</si>
  <si>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</si>
  <si>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</si>
  <si>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</si>
  <si>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</si>
  <si>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</si>
  <si>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</si>
  <si>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</si>
  <si>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</si>
  <si>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</si>
  <si>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</si>
  <si>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</si>
  <si>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</si>
  <si>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</si>
  <si>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</si>
  <si>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</si>
  <si>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</si>
  <si>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</si>
  <si>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</si>
  <si>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</si>
  <si>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</si>
  <si>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</si>
  <si>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</si>
  <si>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</si>
  <si>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</si>
  <si>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</si>
  <si>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</si>
  <si>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</si>
  <si>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</si>
  <si>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</si>
  <si>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</si>
  <si>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</si>
  <si>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</si>
  <si>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</si>
  <si>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</si>
  <si>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</si>
  <si>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</si>
  <si>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</si>
  <si>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</si>
  <si>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</si>
  <si>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</si>
  <si>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</si>
  <si>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</si>
  <si>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</si>
  <si>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</si>
  <si>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</si>
  <si>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</si>
  <si>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</si>
  <si>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</si>
  <si>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</si>
  <si>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</si>
  <si>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</si>
  <si>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</si>
  <si>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</si>
  <si>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</si>
  <si>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</si>
  <si>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</si>
  <si>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</si>
  <si>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</si>
  <si>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</si>
  <si>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</si>
  <si>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</si>
  <si>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</si>
  <si>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</si>
  <si>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</si>
  <si>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</si>
  <si>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</si>
  <si>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</si>
  <si>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</si>
  <si>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</si>
  <si>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</si>
  <si>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</si>
  <si>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</si>
  <si>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</si>
  <si>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</si>
  <si>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</si>
  <si>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</si>
  <si>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</si>
  <si>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</si>
  <si>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</si>
  <si>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</si>
  <si>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</si>
  <si>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</si>
  <si>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</si>
  <si>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</si>
  <si>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</si>
  <si>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</si>
  <si>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</si>
  <si>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</si>
  <si>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</si>
  <si>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</si>
  <si>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</si>
  <si>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</si>
  <si>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</si>
  <si>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</si>
  <si>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</si>
  <si>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</si>
  <si>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</si>
  <si>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</si>
  <si>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</si>
  <si>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</si>
  <si>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</si>
  <si>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</si>
  <si>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</si>
  <si>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</si>
  <si>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</si>
  <si>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</si>
  <si>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</si>
  <si>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</si>
  <si>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</si>
  <si>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</si>
  <si>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</si>
  <si>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</si>
  <si>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</si>
  <si>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</si>
  <si>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</si>
  <si>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</si>
  <si>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</si>
  <si>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</si>
  <si>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</si>
  <si>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</si>
  <si>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</si>
  <si>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</si>
  <si>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</si>
  <si>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</si>
  <si>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</si>
  <si>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</si>
  <si>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</si>
  <si>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</si>
  <si>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</si>
  <si>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</si>
  <si>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</si>
  <si>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</si>
  <si>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</si>
  <si>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</si>
  <si>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</si>
  <si>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</si>
  <si>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</si>
  <si>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</si>
  <si>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</si>
  <si>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</si>
  <si>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</si>
  <si>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</si>
  <si>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</si>
  <si>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</si>
  <si>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</si>
  <si>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</si>
  <si>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</si>
  <si>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</si>
  <si>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</si>
  <si>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</si>
  <si>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</si>
  <si>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</si>
  <si>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</si>
  <si>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</si>
  <si>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</si>
  <si>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</si>
  <si>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</si>
  <si>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</si>
  <si>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</si>
  <si>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</si>
  <si>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</si>
  <si>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</si>
  <si>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</si>
  <si>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</si>
  <si>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</si>
  <si>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</si>
  <si>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</si>
  <si>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</si>
  <si>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</si>
  <si>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</si>
  <si>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</si>
  <si>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</si>
  <si>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</si>
  <si>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</si>
  <si>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</si>
  <si>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</si>
  <si>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</si>
  <si>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</si>
  <si>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</si>
  <si>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</si>
  <si>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</si>
  <si>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</si>
  <si>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</si>
  <si>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</si>
  <si>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</si>
  <si>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</si>
  <si>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</si>
  <si>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</si>
  <si>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</si>
  <si>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</si>
  <si>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</si>
  <si>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</si>
  <si>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</si>
  <si>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</si>
  <si>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</si>
  <si>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</si>
  <si>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</si>
  <si>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</si>
  <si>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</si>
  <si>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</si>
  <si>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</si>
  <si>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</si>
  <si>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</si>
  <si>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</si>
  <si>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</si>
  <si>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</si>
  <si>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</si>
  <si>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</si>
  <si>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</si>
  <si>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</si>
  <si>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</si>
  <si>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</si>
  <si>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</si>
  <si>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</si>
  <si>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</si>
  <si>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</si>
  <si>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</si>
  <si>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</si>
  <si>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</si>
  <si>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</si>
  <si>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</si>
  <si>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</si>
  <si>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</si>
  <si>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</si>
  <si>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</si>
  <si>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</si>
  <si>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</si>
  <si>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</si>
  <si>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</si>
  <si>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</si>
  <si>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</si>
  <si>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</si>
  <si>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</si>
  <si>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</si>
  <si>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</si>
  <si>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</si>
  <si>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</si>
  <si>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</si>
  <si>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</si>
  <si>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</si>
  <si>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</si>
  <si>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</si>
  <si>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</si>
  <si>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</si>
  <si>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</si>
  <si>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</si>
  <si>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</si>
  <si>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</si>
  <si>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</si>
  <si>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</si>
  <si>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</si>
  <si>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</si>
  <si>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</si>
  <si>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</si>
  <si>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</si>
  <si>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</si>
  <si>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</si>
  <si>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</si>
  <si>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</si>
  <si>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</si>
  <si>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</si>
  <si>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</si>
  <si>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</si>
  <si>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</si>
  <si>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</si>
  <si>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</si>
  <si>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</si>
  <si>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</si>
  <si>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</si>
  <si>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</si>
  <si>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</si>
  <si>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</si>
  <si>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</si>
  <si>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</si>
  <si>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</si>
  <si>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</si>
  <si>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</si>
  <si>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</si>
  <si>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</si>
  <si>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</si>
  <si>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</si>
  <si>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</si>
  <si>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</si>
  <si>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</si>
  <si>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</si>
  <si>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</si>
  <si>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</si>
  <si>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</si>
  <si>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</si>
  <si>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</si>
  <si>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</si>
  <si>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</si>
  <si>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</si>
  <si>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</si>
  <si>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</si>
  <si>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</si>
  <si>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</si>
  <si>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</si>
  <si>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</si>
  <si>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</si>
  <si>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</si>
  <si>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</si>
  <si>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</si>
  <si>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</si>
  <si>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</si>
  <si>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</si>
  <si>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</si>
  <si>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</si>
  <si>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</si>
  <si>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</si>
  <si>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</si>
  <si>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</si>
  <si>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</si>
  <si>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</si>
  <si>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</si>
  <si>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</si>
  <si>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</si>
  <si>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</si>
  <si>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</si>
  <si>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</si>
  <si>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</si>
  <si>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</si>
  <si>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</si>
  <si>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</si>
  <si>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</si>
  <si>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</si>
  <si>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</si>
  <si>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</si>
  <si>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</si>
  <si>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</si>
  <si>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</si>
  <si>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</si>
  <si>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</si>
  <si>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</si>
  <si>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</si>
  <si>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</si>
  <si>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</si>
  <si>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</si>
  <si>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</si>
  <si>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</si>
  <si>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</si>
  <si>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</si>
  <si>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</si>
  <si>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</si>
  <si>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</si>
  <si>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</si>
  <si>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</si>
  <si>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</si>
  <si>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</si>
  <si>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</si>
  <si>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</si>
  <si>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</si>
  <si>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</si>
  <si>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</si>
  <si>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</si>
  <si>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</si>
  <si>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</si>
  <si>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</si>
  <si>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</si>
  <si>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</si>
  <si>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</si>
  <si>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</si>
  <si>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</si>
  <si>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</si>
  <si>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</si>
  <si>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</si>
  <si>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</si>
  <si>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</si>
  <si>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</si>
  <si>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</si>
  <si>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</si>
  <si>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</si>
  <si>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</si>
  <si>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</si>
  <si>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</si>
  <si>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</si>
  <si>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</si>
  <si>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</si>
  <si>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</si>
  <si>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</si>
  <si>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</si>
  <si>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</si>
  <si>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</si>
  <si>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</si>
  <si>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</si>
  <si>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</si>
  <si>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</si>
  <si>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</si>
  <si>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</si>
  <si>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</si>
  <si>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</si>
  <si>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</si>
  <si>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</si>
  <si>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</si>
  <si>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</si>
  <si>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</si>
  <si>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</si>
  <si>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</si>
  <si>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</si>
  <si>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</si>
  <si>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</si>
  <si>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</si>
  <si>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</si>
  <si>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</si>
  <si>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</si>
  <si>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</si>
  <si>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</si>
  <si>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</si>
  <si>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</si>
  <si>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</si>
  <si>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</si>
  <si>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</si>
  <si>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</si>
  <si>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</si>
  <si>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</si>
  <si>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</si>
  <si>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</si>
  <si>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</si>
  <si>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</si>
  <si>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</si>
  <si>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</si>
  <si>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</si>
  <si>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</si>
  <si>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</si>
  <si>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</si>
  <si>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</si>
  <si>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</si>
  <si>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</si>
  <si>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</si>
  <si>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</si>
  <si>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</si>
  <si>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</si>
  <si>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</si>
  <si>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</si>
  <si>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</si>
  <si>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</si>
  <si>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</si>
  <si>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</si>
  <si>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</si>
  <si>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</si>
  <si>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</si>
  <si>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</si>
  <si>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</si>
  <si>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</si>
  <si>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</si>
  <si>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</si>
  <si>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</si>
  <si>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</si>
  <si>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</si>
  <si>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</si>
  <si>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</si>
  <si>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</si>
  <si>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</si>
  <si>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</si>
  <si>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</si>
  <si>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</si>
  <si>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</si>
  <si>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</si>
  <si>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</si>
  <si>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</si>
  <si>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</si>
  <si>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</si>
  <si>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</si>
  <si>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</si>
  <si>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</si>
  <si>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</si>
  <si>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</si>
  <si>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</si>
  <si>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</si>
  <si>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</si>
  <si>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</si>
  <si>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</si>
  <si>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</si>
  <si>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</si>
  <si>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</si>
  <si>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</si>
  <si>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</si>
  <si>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</si>
  <si>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</si>
  <si>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</si>
  <si>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</si>
  <si>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</si>
  <si>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</si>
  <si>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</si>
  <si>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</si>
  <si>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</si>
  <si>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</si>
  <si>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</si>
  <si>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</si>
  <si>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</si>
  <si>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</si>
  <si>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</si>
  <si>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</si>
  <si>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</si>
  <si>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</si>
  <si>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</si>
  <si>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</si>
  <si>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</si>
  <si>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</si>
  <si>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</si>
  <si>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</si>
  <si>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</si>
  <si>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</si>
  <si>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</si>
  <si>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</si>
  <si>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</si>
  <si>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</si>
  <si>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</si>
  <si>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</si>
  <si>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</si>
  <si>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</si>
  <si>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</si>
  <si>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</si>
  <si>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</si>
  <si>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</si>
  <si>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</si>
  <si>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</si>
  <si>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</si>
  <si>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</si>
  <si>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</si>
  <si>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</si>
  <si>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</si>
  <si>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</si>
  <si>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</si>
  <si>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</si>
  <si>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</si>
  <si>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</si>
  <si>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</si>
  <si>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</si>
  <si>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</si>
  <si>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</si>
  <si>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</si>
  <si>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</si>
  <si>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</si>
  <si>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</si>
  <si>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</si>
  <si>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</si>
  <si>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</si>
  <si>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</si>
  <si>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</si>
  <si>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</si>
  <si>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</si>
  <si>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</si>
  <si>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</si>
  <si>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</si>
  <si>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</si>
  <si>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</si>
  <si>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</si>
  <si>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</si>
  <si>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</si>
  <si>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</si>
  <si>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</si>
  <si>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</si>
  <si>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</si>
  <si>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</si>
  <si>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</si>
  <si>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</si>
  <si>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</si>
  <si>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</si>
  <si>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</si>
  <si>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</si>
  <si>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</si>
  <si>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</si>
  <si>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</si>
  <si>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</si>
  <si>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</si>
  <si>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</si>
  <si>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</si>
  <si>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</si>
  <si>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</si>
  <si>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</si>
  <si>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</si>
  <si>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</si>
  <si>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</si>
  <si>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</si>
  <si>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</si>
  <si>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</si>
  <si>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</si>
  <si>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</si>
  <si>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</si>
  <si>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</si>
  <si>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</si>
  <si>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</si>
  <si>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</si>
  <si>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</si>
  <si>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</si>
  <si>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</si>
  <si>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</si>
  <si>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</si>
  <si>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</si>
  <si>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</si>
  <si>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</si>
  <si>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</si>
  <si>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</si>
  <si>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</si>
  <si>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</si>
  <si>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</si>
  <si>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</si>
  <si>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</si>
  <si>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</si>
  <si>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</si>
  <si>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</si>
  <si>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</si>
  <si>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</si>
  <si>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</si>
  <si>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</si>
  <si>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</si>
  <si>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</si>
  <si>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</si>
  <si>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</si>
  <si>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</si>
  <si>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</si>
  <si>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</si>
  <si>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</si>
  <si>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</si>
  <si>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</si>
  <si>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</si>
  <si>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</si>
  <si>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</si>
  <si>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</si>
  <si>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</si>
  <si>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</si>
  <si>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</si>
  <si>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</si>
  <si>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</si>
  <si>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</si>
  <si>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</si>
  <si>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</si>
  <si>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</si>
  <si>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</si>
  <si>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</si>
  <si>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</si>
  <si>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</si>
  <si>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</si>
  <si>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</si>
  <si>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</si>
  <si>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</si>
  <si>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</si>
  <si>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</si>
  <si>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</si>
  <si>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</si>
  <si>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</si>
  <si>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</si>
  <si>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</si>
  <si>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</si>
  <si>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</si>
  <si>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</si>
  <si>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</si>
  <si>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</si>
  <si>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</si>
  <si>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</si>
  <si>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</si>
  <si>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</si>
  <si>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</si>
  <si>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</si>
  <si>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</si>
  <si>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</si>
  <si>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</si>
  <si>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</si>
  <si>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</si>
  <si>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</si>
  <si>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</si>
  <si>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</si>
  <si>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</si>
  <si>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</si>
  <si>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</si>
  <si>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</si>
  <si>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</si>
  <si>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</si>
  <si>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</si>
  <si>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</si>
  <si>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</si>
  <si>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</si>
  <si>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</si>
  <si>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</si>
  <si>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</si>
  <si>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</si>
  <si>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</si>
  <si>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</si>
  <si>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</si>
  <si>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</si>
  <si>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</si>
  <si>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</si>
  <si>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</si>
  <si>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</si>
  <si>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</si>
  <si>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</si>
  <si>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</si>
  <si>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</si>
  <si>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</si>
  <si>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</si>
  <si>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</si>
  <si>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</si>
  <si>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</si>
  <si>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</si>
  <si>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</si>
  <si>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</si>
  <si>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</si>
  <si>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</si>
  <si>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</si>
  <si>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</si>
  <si>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</si>
  <si>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</si>
  <si>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</si>
  <si>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</si>
  <si>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</si>
  <si>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</si>
  <si>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</si>
  <si>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</si>
  <si>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</si>
  <si>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</si>
  <si>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</si>
  <si>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</si>
  <si>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</si>
  <si>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</si>
  <si>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</si>
  <si>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</si>
  <si>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</si>
  <si>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</si>
  <si>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</si>
  <si>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</si>
  <si>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</si>
  <si>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</si>
  <si>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</si>
  <si>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</si>
  <si>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</si>
  <si>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</si>
  <si>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</si>
  <si>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</si>
  <si>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</si>
  <si>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</si>
  <si>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</si>
  <si>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</si>
  <si>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</si>
  <si>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</si>
  <si>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</si>
  <si>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</si>
  <si>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</si>
  <si>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</si>
  <si>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</si>
  <si>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</si>
  <si>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</si>
  <si>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</si>
  <si>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</si>
  <si>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</si>
  <si>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</si>
  <si>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</si>
  <si>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</si>
  <si>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</si>
  <si>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</si>
  <si>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</si>
  <si>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</si>
  <si>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</si>
  <si>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</si>
  <si>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</si>
  <si>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</si>
  <si>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</si>
  <si>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</si>
  <si>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</si>
  <si>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</si>
  <si>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</si>
  <si>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</si>
  <si>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</si>
  <si>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</si>
  <si>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</si>
  <si>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</si>
  <si>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</si>
  <si>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</si>
  <si>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</si>
  <si>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</si>
  <si>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</si>
  <si>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</si>
  <si>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</si>
  <si>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</si>
  <si>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</si>
  <si>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</si>
  <si>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</si>
  <si>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</si>
  <si>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</si>
  <si>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</si>
  <si>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</si>
  <si>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</si>
  <si>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</si>
  <si>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</si>
  <si>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</si>
  <si>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</si>
  <si>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</si>
  <si>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</si>
  <si>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</si>
  <si>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</si>
  <si>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</si>
  <si>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</si>
  <si>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</si>
  <si>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</si>
  <si>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</si>
  <si>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</si>
  <si>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</si>
  <si>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</si>
  <si>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</si>
  <si>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</si>
  <si>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</si>
  <si>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</si>
  <si>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</si>
  <si>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</si>
  <si>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</si>
  <si>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</si>
  <si>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</si>
  <si>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</si>
  <si>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</si>
  <si>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</si>
  <si>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</si>
  <si>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</si>
  <si>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</si>
  <si>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</si>
  <si>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</si>
  <si>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</si>
  <si>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</si>
  <si>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</si>
  <si>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</si>
  <si>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</si>
  <si>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</si>
  <si>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</si>
  <si>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</si>
  <si>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</si>
  <si>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</si>
  <si>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</si>
  <si>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</si>
  <si>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</si>
  <si>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</si>
  <si>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</si>
  <si>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</si>
  <si>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</si>
  <si>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</si>
  <si>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</si>
  <si>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</si>
  <si>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</si>
  <si>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</si>
  <si>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</si>
  <si>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</si>
  <si>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</si>
  <si>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</si>
  <si>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</si>
  <si>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</si>
  <si>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</si>
  <si>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</si>
  <si>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</si>
  <si>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</si>
  <si>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</si>
  <si>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</si>
  <si>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</si>
  <si>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</si>
  <si>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</si>
  <si>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</si>
  <si>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</si>
  <si>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</si>
  <si>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</si>
  <si>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</si>
  <si>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</si>
  <si>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</si>
  <si>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</si>
  <si>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</si>
  <si>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</si>
  <si>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</si>
  <si>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</si>
  <si>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</si>
  <si>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</si>
  <si>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</si>
  <si>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</si>
  <si>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</si>
  <si>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</si>
  <si>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</si>
  <si>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</si>
  <si>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</si>
  <si>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</si>
  <si>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</si>
  <si>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</si>
  <si>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</si>
  <si>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</si>
  <si>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</si>
  <si>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</si>
  <si>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</si>
  <si>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</si>
  <si>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</si>
  <si>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</si>
  <si>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</si>
  <si>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</si>
  <si>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</si>
  <si>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</si>
  <si>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</si>
  <si>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</si>
  <si>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</si>
  <si>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</si>
  <si>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</si>
  <si>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</si>
  <si>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</si>
  <si>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</si>
  <si>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</si>
  <si>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</si>
  <si>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</si>
  <si>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</si>
  <si>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</si>
  <si>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</si>
  <si>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</si>
  <si>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</si>
  <si>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</si>
  <si>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</si>
  <si>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</si>
  <si>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</si>
  <si>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</si>
  <si>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</si>
  <si>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</si>
  <si>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</si>
  <si>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</si>
  <si>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</si>
  <si>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</si>
  <si>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</si>
  <si>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</si>
  <si>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</si>
  <si>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</si>
  <si>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</si>
  <si>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</si>
  <si>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</si>
  <si>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</si>
  <si>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</si>
  <si>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</si>
  <si>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</si>
  <si>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</si>
  <si>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</si>
  <si>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</si>
  <si>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</si>
  <si>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</si>
  <si>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</si>
  <si>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</si>
  <si>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</si>
  <si>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</si>
  <si>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</si>
  <si>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</si>
  <si>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</si>
  <si>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</si>
  <si>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</si>
  <si>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</si>
  <si>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</si>
  <si>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</si>
  <si>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</si>
  <si>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</si>
  <si>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</si>
  <si>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</si>
  <si>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</si>
  <si>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</si>
  <si>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</si>
  <si>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</si>
  <si>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</si>
  <si>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</si>
  <si>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</si>
  <si>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</si>
  <si>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</si>
  <si>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</si>
  <si>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</si>
  <si>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</si>
  <si>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</si>
  <si>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</si>
  <si>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</si>
  <si>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</si>
  <si>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</si>
  <si>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</si>
  <si>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</si>
  <si>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</si>
  <si>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</si>
  <si>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</si>
  <si>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</si>
  <si>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</si>
  <si>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</si>
  <si>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</si>
  <si>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</si>
  <si>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</si>
  <si>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</si>
  <si>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</si>
  <si>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</si>
  <si>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</si>
  <si>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</si>
  <si>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</si>
  <si>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</si>
  <si>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</si>
  <si>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</si>
  <si>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</si>
  <si>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</si>
  <si>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</si>
  <si>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</si>
  <si>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</si>
  <si>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</si>
  <si>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</si>
  <si>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</si>
  <si>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</si>
  <si>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</si>
  <si>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</si>
  <si>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</si>
  <si>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</si>
  <si>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</si>
  <si>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</si>
  <si>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</si>
  <si>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</si>
  <si>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</si>
  <si>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</si>
  <si>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</si>
  <si>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</si>
  <si>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</si>
  <si>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</si>
  <si>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</si>
  <si>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</si>
  <si>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</si>
  <si>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</si>
  <si>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</si>
  <si>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</si>
  <si>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</si>
  <si>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</si>
  <si>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</si>
  <si>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</si>
  <si>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</si>
  <si>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</si>
  <si>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</si>
  <si>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</si>
  <si>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</si>
  <si>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</si>
  <si>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</si>
  <si>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</si>
  <si>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</si>
  <si>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</si>
  <si>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</si>
  <si>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</si>
  <si>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</si>
  <si>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</si>
  <si>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</si>
  <si>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</si>
  <si>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</si>
  <si>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</si>
  <si>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</si>
  <si>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</si>
  <si>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</si>
  <si>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</si>
  <si>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</si>
  <si>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</si>
  <si>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</si>
  <si>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</si>
  <si>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</si>
  <si>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</si>
  <si>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</si>
  <si>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</si>
  <si>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</si>
  <si>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</si>
  <si>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</si>
  <si>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</si>
  <si>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</si>
  <si>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</si>
  <si>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</si>
  <si>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</si>
  <si>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</si>
  <si>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</si>
  <si>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</si>
  <si>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</si>
  <si>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</si>
  <si>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</si>
  <si>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</si>
  <si>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</si>
  <si>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</si>
  <si>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</si>
  <si>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</si>
  <si>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</si>
  <si>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</si>
  <si>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</si>
  <si>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</si>
  <si>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</si>
  <si>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</si>
  <si>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</si>
  <si>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</si>
  <si>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</si>
  <si>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</si>
  <si>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</si>
  <si>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</si>
  <si>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</si>
  <si>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</si>
  <si>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</si>
  <si>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</si>
  <si>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</si>
  <si>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</si>
  <si>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</si>
  <si>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</si>
  <si>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</si>
  <si>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</si>
  <si>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</si>
  <si>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</si>
  <si>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</si>
  <si>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</si>
  <si>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</si>
  <si>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</si>
  <si>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</si>
  <si>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</si>
  <si>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</si>
  <si>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</si>
  <si>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</si>
  <si>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</si>
  <si>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</si>
  <si>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</si>
  <si>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</si>
  <si>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</si>
  <si>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</si>
  <si>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</si>
  <si>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</si>
  <si>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</si>
  <si>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</si>
  <si>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</si>
  <si>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</si>
  <si>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</si>
  <si>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</si>
  <si>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</si>
  <si>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</si>
  <si>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</si>
  <si>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</si>
  <si>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</si>
  <si>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</si>
  <si>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</si>
  <si>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</si>
  <si>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</si>
  <si>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</si>
  <si>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</si>
  <si>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</si>
  <si>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</si>
  <si>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</si>
  <si>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</si>
  <si>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</si>
  <si>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</si>
  <si>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</si>
  <si>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</si>
  <si>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</si>
  <si>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</si>
  <si>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</si>
  <si>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</si>
  <si>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</si>
  <si>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</si>
  <si>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</si>
  <si>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</si>
  <si>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</si>
  <si>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</si>
  <si>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</si>
  <si>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</si>
  <si>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</si>
  <si>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</si>
  <si>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</si>
  <si>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</si>
  <si>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</si>
  <si>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</si>
  <si>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</si>
  <si>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</si>
  <si>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</si>
  <si>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</si>
  <si>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</si>
  <si>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</si>
  <si>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</si>
  <si>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</si>
  <si>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</si>
  <si>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</si>
  <si>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</si>
  <si>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</si>
  <si>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</si>
  <si>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</si>
  <si>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</si>
  <si>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</si>
  <si>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</si>
  <si>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</si>
  <si>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</si>
  <si>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</si>
  <si>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</si>
  <si>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</si>
  <si>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</si>
  <si>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</si>
  <si>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</si>
  <si>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</si>
  <si>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</si>
  <si>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</si>
  <si>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</si>
  <si>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</si>
  <si>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</si>
  <si>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</si>
  <si>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</si>
  <si>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</si>
  <si>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</si>
  <si>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</si>
  <si>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</si>
  <si>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</si>
  <si>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</si>
  <si>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</si>
  <si>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</si>
  <si>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</si>
  <si>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</si>
  <si>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</si>
  <si>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</si>
  <si>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</si>
  <si>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</si>
  <si>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</si>
  <si>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</si>
  <si>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</si>
  <si>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</si>
  <si>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</si>
  <si>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</si>
  <si>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</si>
  <si>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</si>
  <si>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</si>
  <si>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</si>
  <si>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</si>
  <si>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</si>
  <si>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</si>
  <si>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</si>
  <si>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</si>
  <si>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</si>
  <si>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</si>
  <si>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</si>
  <si>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</si>
  <si>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</si>
  <si>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</si>
  <si>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</si>
  <si>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</si>
  <si>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</si>
  <si>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</si>
  <si>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</si>
  <si>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</si>
  <si>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</si>
  <si>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</si>
  <si>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</si>
  <si>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</si>
  <si>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</si>
  <si>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</si>
  <si>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</si>
  <si>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</si>
  <si>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</si>
  <si>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</si>
  <si>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</si>
  <si>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</si>
  <si>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</si>
  <si>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</si>
  <si>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</si>
  <si>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</si>
  <si>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</si>
  <si>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</si>
  <si>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</si>
  <si>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</si>
  <si>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</si>
  <si>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</si>
  <si>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</si>
  <si>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</si>
  <si>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</si>
  <si>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</si>
  <si>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</si>
  <si>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</si>
  <si>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</si>
  <si>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</si>
  <si>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</si>
  <si>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</si>
  <si>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</si>
  <si>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</si>
  <si>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</si>
  <si>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</si>
  <si>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</si>
  <si>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</si>
  <si>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</si>
  <si>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</si>
  <si>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</si>
  <si>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</si>
  <si>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</si>
  <si>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</si>
  <si>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</si>
  <si>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</si>
  <si>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</si>
  <si>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</si>
  <si>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</si>
  <si>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</si>
  <si>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</si>
  <si>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</si>
  <si>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</si>
  <si>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</si>
  <si>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</si>
  <si>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</si>
  <si>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</si>
  <si>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</si>
  <si>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</si>
  <si>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</si>
  <si>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</si>
  <si>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</si>
  <si>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</si>
  <si>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</si>
  <si>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</si>
  <si>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</si>
  <si>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</si>
  <si>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</si>
  <si>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</si>
  <si>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</si>
  <si>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</si>
  <si>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</si>
  <si>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</si>
  <si>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</si>
  <si>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</si>
  <si>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</si>
  <si>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</si>
  <si>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</si>
  <si>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</si>
  <si>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</si>
  <si>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</si>
  <si>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</si>
  <si>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</si>
  <si>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</si>
  <si>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</si>
  <si>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</si>
  <si>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</si>
  <si>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</si>
  <si>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</si>
  <si>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</si>
  <si>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</si>
  <si>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</si>
  <si>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</si>
  <si>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</si>
  <si>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</si>
  <si>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</si>
  <si>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</si>
  <si>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</si>
  <si>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</si>
  <si>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</si>
  <si>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</si>
  <si>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</si>
  <si>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</si>
  <si>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</si>
  <si>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</si>
  <si>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</si>
  <si>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</si>
  <si>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</si>
  <si>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</si>
  <si>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</si>
  <si>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</si>
  <si>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</si>
  <si>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</si>
  <si>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</si>
  <si>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</si>
  <si>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</si>
  <si>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</si>
  <si>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</si>
  <si>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</si>
  <si>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</si>
  <si>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</si>
  <si>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</si>
  <si>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</si>
  <si>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</si>
  <si>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</si>
  <si>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</si>
  <si>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</si>
  <si>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</si>
  <si>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</si>
  <si>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</si>
  <si>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</si>
  <si>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</si>
  <si>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</si>
  <si>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</si>
  <si>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</si>
  <si>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</si>
  <si>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</si>
  <si>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</si>
  <si>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</si>
  <si>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</si>
  <si>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</si>
  <si>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</si>
  <si>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</si>
  <si>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</si>
  <si>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</si>
  <si>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</si>
  <si>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</si>
  <si>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</si>
  <si>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</si>
  <si>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</si>
  <si>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</si>
  <si>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</si>
  <si>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</si>
  <si>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</si>
  <si>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</si>
  <si>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</si>
  <si>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</si>
  <si>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</si>
  <si>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</si>
  <si>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</si>
  <si>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</si>
  <si>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</si>
  <si>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</si>
  <si>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</si>
  <si>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</si>
  <si>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</si>
  <si>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</si>
  <si>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</si>
  <si>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</si>
  <si>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</si>
  <si>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</si>
  <si>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</si>
  <si>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</si>
  <si>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</si>
  <si>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</si>
  <si>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</si>
  <si>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</si>
  <si>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</si>
  <si>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</si>
  <si>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</si>
  <si>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</si>
  <si>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</si>
  <si>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</si>
  <si>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</si>
  <si>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</si>
  <si>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</si>
  <si>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</si>
  <si>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</si>
  <si>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</si>
  <si>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</si>
  <si>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</si>
  <si>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</si>
  <si>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</si>
  <si>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</si>
  <si>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</si>
  <si>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</si>
  <si>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</si>
  <si>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</si>
  <si>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</si>
  <si>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</si>
  <si>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</si>
  <si>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</si>
  <si>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</si>
  <si>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</si>
  <si>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</si>
  <si>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</si>
  <si>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</si>
  <si>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</si>
  <si>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</si>
  <si>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</si>
  <si>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</si>
  <si>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</si>
  <si>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</si>
  <si>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</si>
  <si>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</si>
  <si>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</si>
  <si>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</si>
  <si>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</si>
  <si>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</si>
  <si>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</si>
  <si>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</si>
  <si>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</si>
  <si>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</si>
  <si>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</si>
  <si>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</si>
  <si>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</si>
  <si>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</si>
  <si>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</si>
  <si>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</si>
  <si>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</si>
  <si>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</si>
  <si>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</si>
  <si>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</si>
  <si>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</si>
  <si>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</si>
  <si>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</si>
  <si>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</si>
  <si>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</si>
  <si>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</si>
  <si>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</si>
  <si>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</si>
  <si>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</si>
  <si>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</si>
  <si>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</si>
  <si>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</si>
  <si>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</si>
  <si>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</si>
  <si>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</si>
  <si>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</si>
  <si>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</si>
  <si>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</si>
  <si>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</si>
  <si>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</si>
  <si>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</si>
  <si>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</si>
  <si>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</si>
  <si>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</si>
  <si>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</si>
  <si>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</si>
  <si>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</si>
  <si>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</si>
  <si>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</si>
  <si>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</si>
  <si>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</si>
  <si>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</si>
  <si>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</si>
  <si>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</si>
  <si>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</si>
  <si>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</si>
  <si>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</si>
  <si>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</si>
  <si>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</si>
  <si>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</si>
  <si>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</si>
  <si>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</si>
  <si>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</si>
  <si>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</si>
  <si>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</si>
  <si>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</si>
  <si>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</si>
  <si>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</si>
  <si>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</si>
  <si>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</si>
  <si>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</si>
  <si>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</si>
  <si>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</si>
  <si>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</si>
  <si>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</si>
  <si>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</si>
  <si>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</si>
  <si>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</si>
  <si>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</si>
  <si>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</si>
  <si>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</si>
  <si>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</si>
  <si>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</si>
  <si>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</si>
  <si>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</si>
  <si>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</si>
  <si>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</si>
  <si>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</si>
  <si>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</si>
  <si>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</si>
  <si>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</si>
  <si>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</si>
  <si>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</si>
  <si>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</si>
  <si>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</si>
  <si>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</si>
  <si>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</si>
  <si>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</si>
  <si>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</si>
  <si>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</si>
  <si>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</si>
  <si>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</si>
  <si>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</si>
  <si>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</si>
  <si>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</si>
  <si>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</si>
  <si>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</si>
  <si>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</si>
  <si>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</si>
  <si>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</si>
  <si>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</si>
  <si>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</si>
  <si>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</si>
  <si>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</si>
  <si>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</si>
  <si>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</si>
  <si>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</si>
  <si>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</si>
  <si>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</si>
  <si>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</si>
  <si>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</si>
  <si>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</si>
  <si>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</si>
  <si>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</si>
  <si>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</si>
  <si>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</si>
  <si>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</si>
  <si>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</si>
  <si>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</si>
  <si>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</si>
  <si>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</si>
  <si>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</si>
  <si>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</si>
  <si>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</si>
  <si>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</si>
  <si>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</si>
  <si>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</si>
  <si>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</si>
  <si>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</si>
  <si>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</si>
  <si>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</si>
  <si>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</si>
  <si>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</si>
  <si>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</si>
  <si>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</si>
  <si>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</si>
  <si>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</si>
  <si>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</si>
  <si>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</si>
  <si>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</si>
  <si>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</si>
  <si>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</si>
  <si>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</si>
  <si>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</si>
  <si>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</si>
  <si>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</si>
  <si>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</si>
  <si>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</si>
  <si>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</si>
  <si>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</si>
  <si>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</si>
  <si>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</si>
  <si>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</si>
  <si>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</si>
  <si>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</si>
  <si>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</si>
  <si>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</si>
  <si>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</si>
  <si>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</si>
  <si>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</si>
  <si>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</si>
  <si>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</si>
  <si>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</si>
  <si>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</si>
  <si>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</si>
  <si>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</si>
  <si>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</si>
  <si>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</si>
  <si>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</si>
  <si>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</si>
  <si>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</si>
  <si>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</si>
  <si>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</si>
  <si>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</si>
  <si>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</si>
  <si>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</si>
  <si>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</si>
  <si>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</si>
  <si>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</si>
  <si>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</si>
  <si>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</si>
  <si>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</si>
  <si>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</si>
  <si>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</si>
  <si>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</si>
  <si>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</si>
  <si>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</si>
  <si>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</si>
  <si>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</si>
  <si>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</si>
  <si>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</si>
  <si>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</si>
  <si>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</si>
  <si>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</si>
  <si>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</si>
  <si>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</si>
  <si>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</si>
  <si>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</si>
  <si>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</si>
  <si>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</si>
  <si>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</si>
  <si>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</si>
  <si>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</si>
  <si>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</si>
  <si>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</si>
  <si>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</si>
  <si>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</si>
  <si>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</si>
  <si>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</si>
  <si>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</si>
  <si>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</si>
  <si>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</si>
  <si>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</si>
  <si>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</si>
  <si>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</si>
  <si>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</si>
  <si>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</si>
  <si>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</si>
  <si>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</si>
  <si>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</si>
  <si>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</si>
  <si>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</si>
  <si>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</si>
  <si>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</si>
  <si>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</si>
  <si>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</si>
  <si>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</si>
  <si>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</si>
  <si>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</si>
  <si>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</si>
  <si>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</si>
  <si>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</si>
  <si>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</si>
  <si>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</si>
  <si>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</si>
  <si>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</si>
  <si>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</si>
  <si>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</si>
  <si>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</si>
  <si>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</si>
  <si>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</si>
  <si>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</si>
  <si>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</si>
  <si>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</si>
  <si>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</si>
  <si>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</si>
  <si>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</si>
  <si>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</si>
  <si>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</si>
  <si>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</si>
  <si>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</si>
  <si>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</si>
  <si>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</si>
  <si>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</si>
  <si>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</si>
  <si>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</si>
  <si>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</si>
  <si>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</si>
  <si>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</si>
  <si>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</si>
  <si>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</si>
  <si>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</si>
  <si>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</si>
  <si>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</si>
  <si>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</si>
  <si>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</si>
  <si>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</si>
  <si>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</si>
  <si>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</si>
  <si>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</si>
  <si>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</si>
  <si>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</si>
  <si>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</si>
  <si>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</si>
  <si>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</si>
  <si>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</si>
  <si>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</si>
  <si>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</si>
  <si>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</si>
  <si>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</si>
  <si>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</si>
  <si>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</si>
  <si>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</si>
  <si>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</si>
  <si>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</si>
  <si>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</si>
  <si>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</si>
  <si>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</si>
  <si>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</si>
  <si>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</si>
  <si>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</si>
  <si>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</si>
  <si>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</si>
  <si>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</si>
  <si>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</si>
  <si>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</si>
  <si>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</si>
  <si>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</si>
  <si>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</si>
  <si>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</si>
  <si>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</si>
  <si>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</si>
  <si>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</si>
  <si>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</si>
  <si>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</si>
  <si>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</si>
  <si>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</si>
  <si>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</si>
  <si>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</si>
  <si>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</si>
  <si>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</si>
  <si>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</si>
  <si>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</si>
  <si>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</si>
  <si>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</si>
  <si>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</si>
  <si>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</si>
  <si>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</si>
  <si>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</si>
  <si>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</si>
  <si>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</si>
  <si>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</si>
  <si>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</si>
  <si>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</si>
  <si>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</si>
  <si>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</si>
  <si>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</si>
  <si>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</si>
  <si>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</si>
  <si>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</si>
  <si>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</si>
  <si>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</si>
  <si>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</si>
  <si>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</si>
  <si>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</si>
  <si>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</si>
  <si>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</si>
  <si>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</si>
  <si>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</si>
  <si>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</si>
  <si>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</si>
  <si>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</si>
  <si>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</si>
  <si>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</si>
  <si>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</si>
  <si>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</si>
  <si>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</si>
  <si>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</si>
  <si>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</si>
  <si>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</si>
  <si>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</si>
  <si>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</si>
  <si>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</si>
  <si>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</si>
  <si>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</si>
  <si>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</si>
  <si>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</si>
  <si>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</si>
  <si>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</si>
  <si>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</si>
  <si>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</si>
  <si>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</si>
  <si>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</si>
  <si>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</si>
  <si>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</si>
  <si>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</si>
  <si>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</si>
  <si>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</si>
  <si>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</si>
  <si>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</si>
  <si>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</si>
  <si>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</si>
  <si>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</si>
  <si>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</si>
  <si>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</si>
  <si>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</si>
  <si>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</si>
  <si>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</si>
  <si>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</si>
  <si>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</si>
  <si>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</si>
  <si>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</si>
  <si>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</si>
  <si>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</si>
  <si>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</si>
  <si>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</si>
  <si>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</si>
  <si>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</si>
  <si>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</si>
  <si>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</si>
  <si>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</si>
  <si>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</si>
  <si>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</si>
  <si>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</si>
  <si>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</si>
  <si>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</si>
  <si>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</si>
  <si>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</si>
  <si>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</si>
  <si>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</si>
  <si>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</si>
  <si>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</si>
  <si>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</si>
  <si>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</si>
  <si>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</si>
  <si>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</si>
  <si>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</si>
  <si>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</si>
  <si>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</si>
  <si>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</si>
  <si>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</si>
  <si>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</si>
  <si>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</si>
  <si>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</si>
  <si>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</si>
  <si>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</si>
  <si>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</si>
  <si>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</si>
  <si>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</si>
  <si>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</si>
  <si>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</si>
  <si>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</si>
  <si>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</si>
  <si>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</si>
  <si>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</si>
  <si>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</si>
  <si>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</si>
  <si>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</si>
  <si>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</si>
  <si>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</si>
  <si>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</si>
  <si>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</si>
  <si>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</si>
  <si>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</si>
  <si>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</si>
  <si>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</si>
  <si>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</si>
  <si>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</si>
  <si>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</si>
  <si>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</si>
  <si>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</si>
  <si>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</si>
  <si>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</si>
  <si>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</si>
  <si>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</si>
  <si>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</si>
  <si>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</si>
  <si>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</si>
  <si>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</si>
  <si>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</si>
  <si>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</si>
  <si>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</si>
  <si>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</si>
  <si>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</si>
  <si>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</si>
  <si>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</si>
  <si>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</si>
  <si>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</si>
  <si>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</si>
  <si>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</si>
  <si>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</si>
  <si>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</si>
  <si>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</si>
  <si>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</si>
  <si>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</si>
  <si>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</si>
  <si>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</si>
  <si>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</si>
  <si>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</si>
  <si>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</si>
  <si>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</si>
  <si>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</si>
  <si>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</si>
  <si>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</si>
  <si>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</si>
  <si>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</si>
  <si>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</si>
  <si>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</si>
  <si>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</si>
  <si>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</si>
  <si>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</si>
  <si>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</si>
  <si>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</si>
  <si>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</si>
  <si>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</si>
  <si>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</si>
  <si>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</si>
  <si>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</si>
  <si>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</si>
  <si>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</si>
  <si>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</si>
  <si>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</si>
  <si>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</si>
  <si>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</si>
  <si>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</si>
  <si>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</si>
  <si>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</si>
  <si>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</si>
  <si>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</si>
  <si>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</si>
  <si>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</si>
  <si>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</si>
  <si>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</si>
  <si>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</si>
  <si>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</si>
  <si>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</si>
  <si>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</si>
  <si>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</si>
  <si>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</si>
  <si>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</si>
  <si>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</si>
  <si>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</si>
  <si>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</si>
  <si>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</si>
  <si>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</si>
  <si>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</si>
  <si>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</si>
  <si>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</si>
  <si>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</si>
  <si>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</si>
  <si>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</si>
  <si>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</si>
  <si>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</si>
  <si>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</si>
  <si>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</si>
  <si>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</si>
  <si>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</si>
  <si>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</si>
  <si>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</si>
  <si>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</si>
  <si>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</si>
  <si>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</si>
  <si>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</si>
  <si>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</si>
  <si>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</si>
  <si>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</si>
  <si>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</si>
  <si>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</si>
  <si>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</si>
  <si>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</si>
  <si>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</si>
  <si>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</si>
  <si>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</si>
  <si>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</si>
  <si>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</si>
  <si>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</si>
  <si>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</si>
  <si>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</si>
  <si>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</si>
  <si>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</si>
  <si>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</si>
  <si>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</si>
  <si>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</si>
  <si>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</si>
  <si>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</si>
  <si>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</si>
  <si>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</si>
  <si>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</si>
  <si>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</si>
  <si>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</si>
  <si>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</si>
  <si>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</si>
  <si>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</si>
  <si>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</si>
  <si>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</si>
  <si>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</si>
  <si>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</si>
  <si>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</si>
  <si>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</si>
  <si>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</si>
  <si>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</si>
  <si>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</si>
  <si>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</si>
  <si>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</si>
  <si>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</si>
  <si>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</si>
  <si>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</si>
  <si>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</si>
  <si>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</si>
  <si>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</si>
  <si>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</si>
  <si>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</si>
  <si>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</si>
  <si>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</si>
  <si>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</si>
  <si>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</si>
  <si>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</si>
  <si>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</si>
  <si>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</si>
  <si>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</si>
  <si>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</si>
  <si>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</si>
  <si>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</si>
  <si>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</si>
  <si>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</si>
  <si>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</si>
  <si>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</si>
  <si>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</si>
  <si>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</si>
  <si>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</si>
  <si>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</si>
  <si>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</si>
  <si>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</si>
  <si>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</si>
  <si>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</si>
  <si>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</si>
  <si>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</si>
  <si>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</si>
  <si>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</si>
  <si>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</si>
  <si>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</si>
  <si>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</si>
  <si>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</si>
  <si>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</si>
  <si>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</si>
  <si>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</si>
  <si>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</si>
  <si>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</si>
  <si>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</si>
  <si>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</si>
  <si>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</si>
  <si>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</si>
  <si>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</si>
  <si>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</si>
  <si>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</si>
  <si>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</si>
  <si>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</si>
  <si>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</si>
  <si>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</si>
  <si>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</si>
  <si>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</si>
  <si>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</si>
  <si>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</si>
  <si>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</si>
  <si>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</si>
  <si>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</si>
  <si>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</si>
  <si>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</si>
  <si>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</si>
  <si>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</si>
  <si>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</si>
  <si>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</si>
  <si>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</si>
  <si>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</si>
  <si>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</si>
  <si>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</si>
  <si>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</si>
  <si>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</si>
  <si>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</si>
  <si>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</si>
  <si>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</si>
  <si>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</si>
  <si>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</si>
  <si>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</si>
  <si>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</si>
  <si>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</si>
  <si>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</si>
  <si>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</si>
  <si>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</si>
  <si>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</si>
  <si>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</si>
  <si>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</si>
  <si>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</si>
  <si>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</si>
  <si>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</si>
  <si>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</si>
  <si>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</si>
  <si>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</si>
  <si>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</si>
  <si>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</si>
  <si>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</si>
  <si>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</si>
  <si>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</si>
  <si>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</si>
  <si>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</si>
  <si>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</si>
  <si>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</si>
  <si>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</si>
  <si>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</si>
  <si>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</si>
  <si>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</si>
  <si>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</si>
  <si>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</si>
  <si>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</si>
  <si>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</si>
  <si>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</si>
  <si>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</si>
  <si>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</si>
  <si>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</si>
  <si>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</si>
  <si>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</si>
  <si>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</si>
  <si>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</si>
  <si>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</si>
  <si>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</si>
  <si>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</si>
  <si>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</si>
  <si>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</si>
  <si>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</si>
  <si>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</si>
  <si>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</si>
  <si>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</si>
  <si>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</si>
  <si>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</si>
  <si>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</si>
  <si>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</si>
  <si>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</si>
  <si>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</si>
  <si>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</si>
  <si>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</si>
  <si>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</si>
  <si>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</si>
  <si>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</si>
  <si>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</si>
  <si>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</si>
  <si>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</si>
  <si>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</si>
  <si>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</si>
  <si>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</si>
  <si>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</si>
  <si>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</si>
  <si>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</si>
  <si>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</si>
  <si>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</si>
  <si>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</si>
  <si>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</si>
  <si>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</si>
  <si>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</si>
  <si>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</si>
  <si>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</si>
  <si>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</si>
  <si>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</si>
  <si>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</si>
  <si>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</si>
  <si>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</si>
  <si>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</si>
  <si>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</si>
  <si>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</si>
  <si>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</si>
  <si>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</si>
  <si>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</si>
  <si>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</si>
  <si>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</si>
  <si>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</si>
  <si>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</si>
  <si>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</si>
  <si>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</si>
  <si>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</si>
  <si>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</si>
  <si>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</si>
  <si>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</si>
  <si>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</si>
  <si>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</si>
  <si>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</si>
  <si>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</si>
  <si>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</si>
  <si>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</si>
  <si>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</si>
  <si>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</si>
  <si>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</si>
  <si>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</si>
  <si>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</si>
  <si>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</si>
  <si>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</si>
  <si>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</si>
  <si>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</si>
  <si>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</si>
  <si>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</si>
  <si>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</si>
  <si>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</si>
  <si>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</si>
  <si>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</si>
  <si>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</si>
  <si>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</si>
  <si>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</si>
  <si>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</si>
  <si>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</si>
  <si>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</si>
  <si>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</si>
  <si>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</si>
  <si>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</si>
  <si>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</si>
  <si>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</si>
  <si>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</si>
  <si>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</si>
  <si>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</si>
  <si>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</si>
  <si>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</si>
  <si>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</si>
  <si>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</si>
  <si>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</si>
  <si>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</si>
  <si>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</si>
  <si>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</si>
  <si>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</si>
  <si>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</si>
  <si>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</si>
  <si>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</si>
  <si>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</si>
  <si>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</si>
  <si>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</si>
  <si>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</si>
  <si>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</si>
  <si>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</si>
  <si>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</si>
  <si>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</si>
  <si>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</si>
  <si>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</si>
  <si>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</si>
  <si>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</si>
  <si>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</si>
  <si>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</si>
  <si>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</si>
  <si>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</si>
  <si>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</si>
  <si>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</si>
  <si>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</si>
  <si>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</si>
  <si>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</si>
  <si>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</si>
  <si>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</si>
  <si>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</si>
  <si>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</si>
  <si>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</si>
  <si>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</si>
  <si>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</si>
  <si>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</si>
  <si>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</si>
  <si>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</si>
  <si>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</si>
  <si>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</si>
  <si>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</si>
  <si>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</si>
  <si>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</si>
  <si>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</si>
  <si>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</si>
  <si>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</si>
  <si>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</si>
  <si>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</si>
  <si>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</si>
  <si>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</si>
  <si>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</si>
  <si>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</si>
  <si>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</si>
  <si>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</si>
  <si>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</si>
  <si>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</si>
  <si>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</si>
  <si>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</si>
  <si>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</si>
  <si>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</si>
  <si>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</si>
  <si>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</si>
  <si>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</si>
  <si>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</si>
  <si>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</si>
  <si>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</si>
  <si>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</si>
  <si>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</si>
  <si>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</si>
  <si>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</si>
  <si>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</si>
  <si>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</si>
  <si>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</si>
  <si>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</si>
  <si>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</si>
  <si>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</si>
  <si>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</si>
  <si>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</si>
  <si>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</si>
  <si>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</si>
  <si>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</si>
  <si>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</si>
  <si>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</si>
  <si>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</si>
  <si>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</si>
  <si>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</si>
  <si>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</si>
  <si>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</si>
  <si>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</si>
  <si>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</si>
  <si>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</si>
  <si>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</si>
  <si>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</si>
  <si>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</si>
  <si>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</si>
  <si>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</si>
  <si>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</si>
  <si>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</si>
  <si>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</si>
  <si>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</si>
  <si>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</si>
  <si>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</si>
  <si>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</si>
  <si>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</si>
  <si>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</si>
  <si>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</si>
  <si>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</si>
  <si>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</si>
  <si>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</si>
  <si>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</si>
  <si>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</si>
  <si>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</si>
  <si>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</si>
  <si>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</si>
  <si>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</si>
  <si>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</si>
  <si>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</si>
  <si>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</si>
  <si>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</si>
  <si>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</si>
  <si>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</si>
  <si>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</si>
  <si>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</si>
  <si>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</si>
  <si>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</si>
  <si>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</si>
  <si>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</si>
  <si>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</si>
  <si>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</si>
  <si>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</si>
  <si>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</si>
  <si>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</si>
  <si>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</si>
  <si>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</si>
  <si>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</si>
  <si>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</si>
  <si>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</si>
  <si>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</si>
  <si>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</si>
  <si>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</si>
  <si>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</si>
  <si>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</si>
  <si>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</si>
  <si>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</si>
  <si>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</si>
  <si>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</si>
  <si>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</si>
  <si>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</si>
  <si>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</si>
  <si>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</si>
  <si>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</si>
  <si>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</si>
  <si>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</si>
  <si>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</si>
  <si>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</si>
  <si>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</si>
  <si>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</si>
  <si>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</si>
  <si>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</si>
  <si>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</si>
  <si>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</si>
  <si>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</si>
  <si>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</si>
  <si>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</si>
  <si>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</si>
  <si>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</si>
  <si>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</si>
  <si>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</si>
  <si>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</si>
  <si>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</si>
  <si>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</si>
  <si>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</si>
  <si>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</si>
  <si>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</si>
  <si>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</si>
  <si>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</si>
  <si>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</si>
  <si>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</si>
  <si>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</si>
  <si>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</si>
  <si>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</si>
  <si>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</si>
  <si>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</si>
  <si>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</si>
  <si>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</si>
  <si>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</si>
  <si>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</si>
  <si>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</si>
  <si>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</si>
  <si>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</si>
  <si>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</si>
  <si>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</si>
  <si>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</si>
  <si>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</si>
  <si>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</si>
  <si>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</si>
  <si>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</si>
  <si>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</si>
  <si>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</si>
  <si>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</si>
  <si>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</si>
  <si>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</si>
  <si>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</si>
  <si>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</si>
  <si>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</si>
  <si>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</si>
  <si>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</si>
  <si>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</si>
  <si>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</si>
  <si>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</si>
  <si>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</si>
  <si>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</si>
  <si>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</si>
  <si>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</si>
  <si>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</si>
  <si>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</si>
  <si>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</si>
  <si>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</si>
  <si>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</si>
  <si>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</si>
  <si>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</si>
  <si>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</si>
  <si>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</si>
  <si>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</si>
  <si>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</si>
  <si>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</si>
  <si>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</si>
  <si>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</si>
  <si>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</si>
  <si>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</si>
  <si>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</si>
  <si>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</si>
  <si>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</si>
  <si>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</si>
  <si>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</si>
  <si>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</si>
  <si>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</si>
  <si>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</si>
  <si>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</si>
  <si>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</si>
  <si>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</si>
  <si>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</si>
  <si>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</si>
  <si>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</si>
  <si>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</si>
  <si>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</si>
  <si>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</si>
  <si>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</si>
  <si>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</si>
  <si>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</si>
  <si>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</si>
  <si>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</si>
  <si>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</si>
  <si>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</si>
  <si>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</si>
  <si>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</si>
  <si>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</si>
  <si>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</si>
  <si>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</si>
  <si>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</si>
  <si>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</si>
  <si>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</si>
  <si>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</si>
  <si>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</si>
  <si>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</si>
  <si>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</si>
  <si>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</si>
  <si>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</si>
  <si>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</si>
  <si>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</si>
  <si>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</si>
  <si>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</si>
  <si>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</si>
  <si>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</si>
  <si>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</si>
  <si>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</si>
  <si>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</si>
  <si>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</si>
  <si>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</si>
  <si>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</si>
  <si>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</si>
  <si>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</si>
  <si>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</si>
  <si>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</si>
  <si>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</si>
  <si>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</si>
  <si>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</si>
  <si>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</si>
  <si>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</si>
  <si>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</si>
  <si>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</si>
  <si>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</si>
  <si>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</si>
  <si>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</si>
  <si>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</si>
  <si>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</si>
  <si>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</si>
  <si>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</si>
  <si>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</si>
  <si>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</si>
  <si>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</si>
  <si>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</si>
  <si>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</si>
  <si>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</si>
  <si>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</si>
  <si>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</si>
  <si>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</si>
  <si>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</si>
  <si>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</si>
  <si>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</si>
  <si>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</si>
  <si>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</si>
  <si>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</si>
  <si>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</si>
  <si>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</si>
  <si>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</si>
  <si>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</si>
  <si>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</si>
  <si>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</si>
  <si>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</si>
  <si>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</si>
  <si>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</si>
  <si>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</si>
  <si>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</si>
  <si>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</si>
  <si>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</si>
  <si>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</si>
  <si>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</si>
  <si>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</si>
  <si>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</si>
  <si>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</si>
  <si>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</si>
  <si>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</si>
  <si>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</si>
  <si>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</si>
  <si>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</si>
  <si>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</si>
  <si>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</si>
  <si>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</si>
  <si>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</si>
  <si>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</si>
  <si>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</si>
  <si>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</si>
  <si>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</si>
  <si>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</si>
  <si>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</si>
  <si>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</si>
  <si>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</si>
  <si>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</si>
  <si>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</si>
  <si>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</si>
  <si>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</si>
  <si>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</si>
  <si>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</si>
  <si>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</si>
  <si>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</si>
  <si>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</si>
  <si>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</si>
  <si>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</si>
  <si>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</si>
  <si>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</si>
  <si>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</si>
  <si>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</si>
  <si>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</si>
  <si>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</si>
  <si>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</si>
  <si>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</si>
  <si>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</si>
  <si>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</si>
  <si>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</si>
  <si>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</si>
  <si>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</si>
  <si>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</si>
  <si>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</si>
  <si>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</si>
  <si>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</si>
  <si>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</si>
  <si>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</si>
  <si>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</si>
  <si>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</si>
  <si>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</si>
  <si>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</si>
  <si>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</si>
  <si>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</si>
  <si>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</si>
  <si>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</si>
  <si>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</si>
  <si>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</si>
  <si>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</si>
  <si>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</si>
  <si>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</si>
  <si>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</si>
  <si>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</si>
  <si>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</si>
  <si>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</si>
  <si>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</si>
  <si>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</si>
  <si>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</si>
  <si>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</si>
  <si>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</si>
  <si>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</si>
  <si>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</si>
  <si>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</si>
  <si>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</si>
  <si>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</si>
  <si>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</si>
  <si>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</si>
  <si>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</si>
  <si>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</si>
  <si>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</si>
  <si>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</si>
  <si>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</si>
  <si>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</si>
  <si>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</si>
  <si>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</si>
  <si>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</si>
  <si>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</si>
  <si>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</si>
  <si>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</si>
  <si>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</si>
  <si>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</si>
  <si>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</si>
  <si>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</si>
  <si>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</si>
  <si>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</si>
  <si>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</si>
  <si>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</si>
  <si>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</si>
  <si>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</si>
  <si>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</si>
  <si>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</si>
  <si>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</si>
  <si>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</si>
  <si>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</si>
  <si>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</si>
  <si>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</si>
  <si>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</si>
  <si>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</si>
  <si>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</si>
  <si>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</si>
  <si>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</si>
  <si>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</si>
  <si>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</si>
  <si>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</si>
  <si>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</si>
  <si>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</si>
  <si>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</si>
  <si>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</si>
  <si>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</si>
  <si>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</si>
  <si>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</si>
  <si>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</si>
  <si>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</si>
  <si>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</si>
  <si>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</si>
  <si>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</si>
  <si>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</si>
  <si>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</si>
  <si>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</si>
  <si>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</si>
  <si>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</si>
  <si>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</si>
  <si>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</si>
  <si>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</si>
  <si>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</si>
  <si>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</si>
  <si>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</si>
  <si>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</si>
  <si>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</si>
  <si>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</si>
  <si>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</si>
  <si>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</si>
  <si>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</si>
  <si>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</si>
  <si>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</si>
  <si>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</si>
  <si>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</si>
  <si>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</si>
  <si>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</si>
  <si>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</si>
  <si>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</si>
  <si>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</si>
  <si>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</si>
  <si>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</si>
  <si>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</si>
  <si>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</si>
  <si>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</si>
  <si>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</si>
  <si>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</si>
  <si>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</si>
  <si>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</si>
  <si>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</si>
  <si>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</si>
  <si>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</si>
  <si>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</si>
  <si>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</si>
  <si>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</si>
  <si>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</si>
  <si>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</si>
  <si>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</si>
  <si>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</si>
  <si>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</si>
  <si>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</si>
  <si>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</si>
  <si>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</si>
  <si>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</si>
  <si>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</si>
  <si>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</si>
  <si>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</si>
  <si>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</si>
  <si>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</si>
  <si>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</si>
  <si>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</si>
  <si>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</si>
  <si>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</si>
  <si>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</si>
  <si>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</si>
  <si>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</si>
  <si>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</si>
  <si>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</si>
  <si>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</si>
  <si>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</si>
  <si>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</si>
  <si>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</si>
  <si>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</si>
  <si>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</si>
  <si>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</si>
  <si>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</si>
  <si>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</si>
  <si>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</si>
  <si>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</si>
  <si>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</si>
  <si>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</si>
  <si>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</si>
  <si>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</si>
  <si>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</si>
  <si>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</si>
  <si>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</si>
  <si>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</si>
  <si>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</si>
  <si>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</si>
  <si>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</si>
  <si>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</si>
  <si>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</si>
  <si>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</si>
  <si>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</si>
  <si>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</si>
  <si>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</si>
  <si>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</si>
  <si>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</si>
  <si>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</si>
  <si>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</si>
  <si>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</si>
  <si>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</si>
  <si>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</si>
  <si>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</si>
  <si>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</si>
  <si>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</si>
  <si>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</si>
  <si>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</si>
  <si>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</si>
  <si>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</si>
  <si>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</si>
  <si>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</si>
  <si>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</si>
  <si>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</si>
  <si>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</si>
  <si>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</si>
  <si>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</si>
  <si>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</si>
  <si>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</si>
  <si>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</si>
  <si>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</si>
  <si>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</si>
  <si>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</si>
  <si>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</si>
  <si>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</si>
  <si>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</si>
  <si>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</si>
  <si>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</si>
  <si>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</si>
  <si>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</si>
  <si>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</si>
  <si>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</si>
  <si>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</si>
  <si>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</si>
  <si>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</si>
  <si>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</si>
  <si>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</si>
  <si>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</si>
  <si>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</si>
  <si>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</si>
  <si>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</si>
  <si>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</si>
  <si>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</si>
  <si>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</si>
  <si>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</si>
  <si>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</si>
  <si>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</si>
  <si>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</si>
  <si>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</si>
  <si>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</si>
  <si>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</si>
  <si>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</si>
  <si>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</si>
  <si>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</si>
  <si>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</si>
  <si>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</si>
  <si>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</si>
  <si>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</si>
  <si>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</si>
  <si>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</si>
  <si>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</si>
  <si>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</si>
  <si>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</si>
  <si>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</si>
  <si>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</si>
  <si>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</si>
  <si>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</si>
  <si>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</si>
  <si>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</si>
  <si>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</si>
  <si>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</si>
  <si>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</si>
  <si>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</si>
  <si>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</si>
  <si>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</si>
  <si>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</si>
  <si>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</si>
  <si>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</si>
  <si>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</si>
  <si>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</si>
  <si>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</si>
  <si>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</si>
  <si>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</si>
  <si>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</si>
  <si>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</si>
  <si>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</si>
  <si>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</si>
  <si>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</si>
  <si>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</si>
  <si>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</si>
  <si>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</si>
  <si>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</si>
  <si>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</si>
  <si>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</si>
  <si>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</si>
  <si>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</si>
  <si>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</si>
  <si>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</si>
  <si>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</si>
  <si>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</si>
  <si>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</si>
  <si>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</si>
  <si>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</si>
  <si>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</si>
  <si>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</si>
  <si>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</si>
  <si>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</si>
  <si>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</si>
  <si>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</si>
  <si>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</si>
  <si>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</si>
  <si>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</si>
  <si>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</si>
  <si>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</si>
  <si>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</si>
  <si>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</si>
  <si>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</si>
  <si>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</si>
  <si>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</si>
  <si>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</si>
  <si>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</si>
  <si>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</si>
  <si>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</si>
  <si>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</si>
  <si>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</si>
  <si>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</si>
  <si>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</si>
  <si>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</si>
  <si>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</si>
  <si>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</si>
  <si>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</si>
  <si>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</si>
  <si>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</si>
  <si>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</si>
  <si>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</si>
  <si>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</si>
  <si>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</si>
  <si>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</si>
  <si>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</si>
  <si>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</si>
  <si>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</si>
  <si>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</si>
  <si>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</si>
  <si>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</si>
  <si>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</si>
  <si>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</si>
  <si>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</si>
  <si>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</si>
  <si>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</si>
  <si>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</si>
  <si>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</si>
  <si>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</si>
  <si>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</si>
  <si>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</si>
  <si>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</si>
  <si>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</si>
  <si>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</si>
  <si>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</si>
  <si>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</si>
  <si>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</si>
  <si>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</si>
  <si>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</si>
  <si>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</si>
  <si>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</si>
  <si>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</si>
  <si>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</si>
  <si>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</si>
  <si>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</si>
  <si>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</si>
  <si>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</si>
  <si>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</si>
  <si>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</si>
  <si>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</si>
  <si>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</si>
  <si>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</si>
  <si>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</si>
  <si>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</si>
  <si>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</si>
  <si>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</si>
  <si>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</si>
  <si>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</si>
  <si>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</si>
  <si>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</si>
  <si>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</si>
  <si>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</si>
  <si>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</si>
  <si>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</si>
  <si>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</si>
  <si>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</si>
  <si>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</si>
  <si>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</si>
  <si>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</si>
  <si>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</si>
  <si>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</si>
  <si>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</si>
  <si>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</si>
  <si>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</si>
  <si>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</si>
  <si>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</si>
  <si>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</si>
  <si>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</si>
  <si>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</si>
  <si>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</si>
  <si>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</si>
  <si>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</si>
  <si>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</si>
  <si>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</si>
  <si>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</si>
  <si>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</si>
  <si>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</si>
  <si>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</si>
  <si>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</si>
  <si>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</si>
  <si>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</si>
  <si>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</si>
  <si>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</si>
  <si>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</si>
  <si>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</si>
  <si>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</si>
  <si>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</si>
  <si>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</si>
  <si>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</si>
  <si>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</si>
  <si>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</si>
  <si>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</si>
  <si>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</si>
  <si>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</si>
  <si>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</si>
  <si>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</si>
  <si>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</si>
  <si>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</si>
  <si>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</si>
  <si>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</si>
  <si>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</si>
  <si>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</si>
  <si>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</si>
  <si>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</si>
  <si>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</si>
  <si>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</si>
  <si>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</si>
  <si>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</si>
  <si>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</si>
  <si>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</si>
  <si>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</si>
  <si>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</si>
  <si>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</si>
  <si>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</si>
  <si>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</si>
  <si>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</si>
  <si>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</si>
  <si>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</si>
  <si>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</si>
  <si>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</si>
  <si>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</si>
  <si>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</si>
  <si>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</si>
  <si>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</si>
  <si>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</si>
  <si>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</si>
  <si>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</si>
  <si>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</si>
  <si>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</si>
  <si>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</si>
  <si>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</si>
  <si>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</si>
  <si>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</si>
  <si>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</si>
  <si>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</si>
  <si>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</si>
  <si>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</si>
  <si>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</si>
  <si>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</si>
  <si>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</si>
  <si>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</si>
  <si>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</si>
  <si>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</si>
  <si>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</si>
  <si>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</si>
  <si>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</si>
  <si>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</si>
  <si>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</si>
  <si>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</si>
  <si>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</si>
  <si>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</si>
  <si>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</si>
  <si>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</si>
  <si>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</si>
  <si>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</si>
  <si>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</si>
  <si>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</si>
  <si>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</si>
  <si>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</si>
  <si>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</si>
  <si>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</si>
  <si>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</si>
  <si>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</si>
  <si>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</si>
  <si>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</si>
  <si>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</si>
  <si>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</si>
  <si>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</si>
  <si>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</si>
  <si>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</si>
  <si>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</si>
  <si>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</si>
  <si>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</si>
  <si>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</si>
  <si>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</si>
  <si>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</si>
  <si>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</si>
  <si>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</si>
  <si>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</si>
  <si>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</si>
  <si>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</si>
  <si>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</si>
  <si>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</si>
  <si>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</si>
  <si>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</si>
  <si>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</si>
  <si>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</si>
  <si>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</si>
  <si>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</si>
  <si>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</si>
  <si>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</si>
  <si>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</si>
  <si>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</si>
  <si>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</si>
  <si>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</si>
  <si>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</si>
  <si>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</si>
  <si>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</si>
  <si>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</si>
  <si>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</si>
  <si>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</si>
  <si>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</si>
  <si>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</si>
  <si>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</si>
  <si>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</si>
  <si>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</si>
  <si>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</si>
  <si>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</si>
  <si>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</si>
  <si>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</si>
  <si>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</si>
  <si>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</si>
  <si>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</si>
  <si>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</si>
  <si>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</si>
  <si>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</si>
  <si>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</si>
  <si>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</si>
  <si>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</si>
  <si>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</si>
  <si>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</si>
  <si>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</si>
  <si>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</si>
  <si>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</si>
  <si>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</si>
  <si>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</si>
  <si>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</si>
  <si>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</si>
  <si>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</si>
  <si>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</si>
  <si>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</si>
  <si>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</si>
  <si>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</si>
  <si>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</si>
  <si>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</si>
  <si>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</si>
  <si>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</si>
  <si>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</si>
  <si>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</si>
  <si>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</si>
  <si>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</si>
  <si>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</si>
  <si>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</si>
  <si>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</si>
  <si>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</si>
  <si>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</si>
  <si>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</si>
  <si>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</si>
  <si>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</si>
  <si>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</si>
  <si>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</si>
  <si>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</si>
  <si>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</si>
  <si>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</si>
  <si>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</si>
  <si>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</si>
  <si>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</si>
  <si>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</si>
  <si>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</si>
  <si>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</si>
  <si>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</si>
  <si>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</si>
  <si>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</si>
  <si>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</si>
  <si>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</si>
  <si>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</si>
  <si>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</si>
  <si>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</si>
  <si>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</si>
  <si>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</si>
  <si>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</si>
  <si>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</si>
  <si>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</si>
  <si>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</si>
  <si>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</si>
  <si>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</si>
  <si>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</si>
  <si>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</si>
  <si>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</si>
  <si>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</si>
  <si>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</si>
  <si>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</si>
  <si>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</si>
  <si>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</si>
  <si>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</si>
  <si>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</si>
  <si>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</si>
  <si>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</si>
  <si>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</si>
  <si>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</si>
  <si>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</si>
  <si>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</si>
  <si>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</si>
  <si>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</si>
  <si>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</si>
  <si>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</si>
  <si>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</si>
  <si>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</si>
  <si>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</si>
  <si>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</si>
  <si>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</si>
  <si>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</si>
  <si>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</si>
  <si>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</si>
  <si>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</si>
  <si>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</si>
  <si>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</si>
  <si>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</si>
  <si>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</si>
  <si>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</si>
  <si>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</si>
  <si>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</si>
  <si>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</si>
  <si>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</si>
  <si>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</si>
  <si>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</si>
  <si>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</si>
  <si>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</si>
  <si>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</si>
  <si>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</si>
  <si>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</si>
  <si>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</si>
  <si>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</si>
  <si>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</si>
  <si>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</si>
  <si>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</si>
  <si>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</si>
  <si>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</si>
  <si>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</si>
  <si>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</si>
  <si>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</si>
  <si>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</si>
  <si>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</si>
  <si>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</si>
  <si>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</si>
  <si>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</si>
  <si>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</si>
  <si>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</si>
  <si>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</si>
  <si>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</si>
  <si>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</si>
  <si>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</si>
  <si>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</si>
  <si>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</si>
  <si>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</si>
  <si>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</si>
  <si>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</si>
  <si>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</si>
  <si>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</si>
  <si>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</si>
  <si>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</si>
  <si>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</si>
  <si>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</si>
  <si>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</si>
  <si>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</si>
  <si>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</si>
  <si>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</si>
  <si>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</si>
  <si>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</si>
  <si>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</si>
  <si>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</si>
  <si>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</si>
  <si>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</si>
  <si>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</si>
  <si>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</si>
  <si>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</si>
  <si>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</si>
  <si>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</si>
  <si>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</si>
  <si>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</si>
  <si>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</si>
  <si>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</si>
  <si>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</si>
  <si>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</si>
  <si>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</si>
  <si>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</si>
  <si>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</si>
  <si>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</si>
  <si>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</si>
  <si>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</si>
  <si>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</si>
  <si>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</si>
  <si>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</si>
  <si>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</si>
  <si>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</si>
  <si>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</si>
  <si>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</si>
  <si>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</si>
  <si>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</si>
  <si>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</si>
  <si>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</si>
  <si>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</si>
  <si>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</si>
  <si>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</si>
  <si>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</si>
  <si>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</si>
  <si>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</si>
  <si>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</si>
  <si>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</si>
  <si>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</si>
  <si>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</si>
  <si>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</si>
  <si>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</si>
  <si>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</si>
  <si>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</si>
  <si>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</si>
  <si>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</si>
  <si>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</si>
  <si>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</si>
  <si>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</si>
  <si>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</si>
  <si>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</si>
  <si>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</si>
  <si>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</si>
  <si>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</si>
  <si>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</si>
  <si>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</si>
  <si>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</si>
  <si>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</si>
  <si>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</si>
  <si>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</si>
  <si>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</si>
  <si>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</si>
  <si>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</si>
  <si>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</si>
  <si>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</si>
  <si>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</si>
  <si>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</si>
  <si>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</si>
  <si>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</si>
  <si>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</si>
  <si>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</si>
  <si>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</si>
  <si>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</si>
  <si>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</si>
  <si>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</si>
  <si>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</si>
  <si>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</si>
  <si>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</si>
  <si>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</si>
  <si>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</si>
  <si>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</si>
  <si>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</si>
  <si>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</si>
  <si>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</si>
  <si>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</si>
  <si>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</si>
  <si>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</si>
  <si>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</si>
  <si>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</si>
  <si>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</si>
  <si>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</si>
  <si>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</si>
  <si>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</si>
  <si>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</si>
  <si>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</si>
  <si>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</si>
  <si>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</si>
  <si>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</si>
  <si>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</si>
  <si>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</si>
  <si>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</si>
  <si>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</si>
  <si>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</si>
  <si>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</si>
  <si>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</si>
  <si>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</si>
  <si>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</si>
  <si>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</si>
  <si>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</si>
  <si>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</si>
  <si>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</si>
  <si>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</si>
  <si>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</si>
  <si>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</si>
  <si>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</si>
  <si>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</si>
  <si>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</si>
  <si>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</si>
  <si>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</si>
  <si>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</si>
  <si>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</si>
  <si>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</si>
  <si>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</si>
  <si>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</si>
  <si>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</si>
  <si>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</si>
  <si>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</si>
  <si>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</si>
  <si>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</si>
  <si>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</si>
  <si>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</si>
  <si>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</si>
  <si>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</si>
  <si>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</si>
  <si>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</si>
  <si>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</si>
  <si>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</si>
  <si>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</si>
  <si>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</si>
  <si>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</si>
  <si>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</si>
  <si>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</si>
  <si>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</si>
  <si>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</si>
  <si>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</si>
  <si>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</si>
  <si>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</si>
  <si>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</si>
  <si>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</si>
  <si>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</si>
  <si>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</si>
  <si>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</si>
  <si>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</si>
  <si>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</si>
  <si>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</si>
  <si>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</si>
  <si>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</si>
  <si>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</si>
  <si>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</si>
  <si>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</si>
  <si>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</si>
  <si>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</si>
  <si>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</si>
  <si>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</si>
  <si>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</si>
  <si>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</si>
  <si>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</si>
  <si>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</si>
  <si>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</si>
  <si>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</si>
  <si>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</si>
  <si>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</si>
  <si>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</si>
  <si>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</si>
  <si>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</si>
  <si>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</si>
  <si>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</si>
  <si>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</si>
  <si>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</si>
  <si>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</si>
  <si>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</si>
  <si>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</si>
  <si>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</si>
  <si>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</si>
  <si>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</si>
  <si>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</si>
  <si>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</si>
  <si>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</si>
  <si>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</si>
  <si>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</si>
  <si>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</si>
  <si>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</si>
  <si>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</si>
  <si>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</si>
  <si>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</si>
  <si>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</si>
  <si>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</si>
  <si>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</si>
  <si>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</si>
  <si>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</si>
  <si>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</si>
  <si>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</si>
  <si>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</si>
  <si>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</si>
  <si>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</si>
  <si>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</si>
  <si>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</si>
  <si>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</si>
  <si>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</si>
  <si>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</si>
  <si>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</si>
  <si>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</si>
  <si>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</si>
  <si>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</si>
  <si>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</si>
  <si>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</si>
  <si>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</si>
  <si>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</si>
  <si>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</si>
  <si>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</si>
  <si>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</si>
  <si>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</si>
  <si>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</si>
  <si>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</si>
  <si>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</si>
  <si>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</si>
  <si>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</si>
  <si>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</si>
  <si>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</si>
  <si>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</si>
  <si>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</si>
  <si>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</si>
  <si>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</si>
  <si>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</si>
  <si>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</si>
  <si>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</si>
  <si>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</si>
  <si>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</si>
  <si>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</si>
  <si>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</si>
  <si>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</si>
  <si>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</si>
  <si>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</si>
  <si>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</si>
  <si>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</si>
  <si>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</si>
  <si>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</si>
  <si>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</si>
  <si>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</si>
  <si>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</si>
  <si>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</si>
  <si>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</si>
  <si>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</si>
  <si>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</si>
  <si>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</si>
  <si>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</si>
  <si>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</si>
  <si>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</si>
  <si>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</si>
  <si>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</si>
  <si>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</si>
  <si>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</si>
  <si>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</si>
  <si>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</si>
  <si>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</si>
  <si>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</si>
  <si>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</si>
  <si>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</si>
  <si>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</si>
  <si>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</si>
  <si>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</si>
  <si>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</si>
  <si>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</si>
  <si>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</si>
  <si>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</si>
  <si>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</si>
  <si>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</si>
  <si>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</si>
  <si>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</si>
  <si>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</si>
  <si>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</si>
  <si>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</si>
  <si>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</si>
  <si>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</si>
  <si>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</si>
  <si>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</si>
  <si>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</si>
  <si>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</si>
  <si>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</si>
  <si>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</si>
  <si>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</si>
  <si>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</si>
  <si>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</si>
  <si>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</si>
  <si>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</si>
  <si>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</si>
  <si>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</si>
  <si>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</si>
  <si>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</si>
  <si>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</si>
  <si>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</si>
  <si>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</si>
  <si>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</si>
  <si>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</si>
  <si>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</si>
  <si>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</si>
  <si>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</si>
  <si>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</si>
  <si>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</si>
  <si>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</si>
  <si>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</si>
  <si>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</si>
  <si>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</si>
  <si>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</si>
  <si>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</si>
  <si>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</si>
  <si>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</si>
  <si>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</si>
  <si>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</si>
  <si>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</si>
  <si>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</si>
  <si>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</si>
  <si>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</si>
  <si>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</si>
  <si>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</si>
  <si>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</si>
  <si>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</si>
  <si>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</si>
  <si>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</si>
  <si>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</si>
  <si>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</si>
  <si>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</si>
  <si>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</si>
  <si>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</si>
  <si>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</si>
  <si>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</si>
  <si>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</si>
  <si>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</si>
  <si>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</si>
  <si>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</si>
  <si>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</si>
  <si>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</si>
  <si>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</si>
  <si>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</si>
  <si>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</si>
  <si>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</si>
  <si>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</si>
  <si>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</si>
  <si>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</si>
  <si>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</si>
  <si>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</si>
  <si>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</si>
  <si>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</si>
  <si>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</si>
  <si>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</si>
  <si>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</si>
  <si>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</si>
  <si>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</si>
  <si>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</si>
  <si>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</si>
  <si>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</si>
  <si>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</si>
  <si>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</si>
  <si>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</si>
  <si>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</si>
  <si>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</si>
  <si>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</si>
  <si>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</si>
  <si>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</si>
  <si>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</si>
  <si>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</si>
  <si>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</si>
  <si>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</si>
  <si>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</si>
  <si>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</si>
  <si>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</si>
  <si>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</si>
  <si>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</si>
  <si>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</si>
  <si>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</si>
  <si>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</si>
  <si>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</si>
  <si>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</si>
  <si>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</si>
  <si>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</si>
  <si>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</si>
  <si>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</si>
  <si>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</si>
  <si>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</si>
  <si>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</si>
  <si>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</si>
  <si>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</si>
  <si>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</si>
  <si>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</si>
  <si>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</si>
  <si>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</si>
  <si>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</si>
  <si>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</si>
  <si>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</si>
  <si>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</si>
  <si>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</si>
  <si>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</si>
  <si>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</si>
  <si>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</si>
  <si>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</si>
  <si>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</si>
  <si>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</si>
  <si>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</si>
  <si>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</si>
  <si>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</si>
  <si>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</si>
  <si>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</si>
  <si>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</si>
  <si>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</si>
  <si>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</si>
  <si>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</si>
  <si>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</si>
  <si>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</si>
  <si>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</si>
  <si>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</si>
  <si>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</si>
  <si>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</si>
  <si>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</si>
  <si>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</si>
  <si>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</si>
  <si>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</si>
  <si>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</si>
  <si>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</si>
  <si>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</si>
  <si>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</si>
  <si>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</si>
  <si>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</si>
  <si>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</si>
  <si>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</si>
  <si>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</si>
  <si>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</si>
  <si>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</si>
  <si>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</si>
  <si>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</si>
  <si>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</si>
  <si>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</si>
  <si>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</si>
  <si>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</si>
  <si>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</si>
  <si>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</si>
  <si>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</si>
  <si>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</si>
  <si>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</si>
  <si>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</si>
  <si>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</si>
  <si>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</si>
  <si>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</si>
  <si>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</si>
  <si>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</si>
  <si>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</si>
  <si>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</si>
  <si>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</si>
  <si>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</si>
  <si>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</si>
  <si>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</si>
  <si>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</si>
  <si>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</si>
  <si>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</si>
  <si>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</si>
  <si>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</si>
  <si>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</si>
  <si>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</si>
  <si>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</si>
  <si>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</si>
  <si>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</si>
  <si>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</si>
  <si>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</si>
  <si>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</si>
  <si>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</si>
  <si>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</si>
  <si>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</si>
  <si>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</si>
  <si>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</si>
  <si>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</si>
  <si>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</si>
  <si>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</si>
  <si>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</si>
  <si>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</si>
  <si>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</si>
  <si>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</si>
  <si>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</si>
  <si>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</si>
  <si>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</si>
  <si>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</si>
  <si>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</si>
  <si>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</si>
  <si>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</si>
  <si>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</si>
  <si>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</si>
  <si>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</si>
  <si>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</si>
  <si>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</si>
  <si>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</si>
  <si>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</si>
  <si>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</si>
  <si>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</si>
  <si>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</si>
  <si>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</si>
  <si>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</si>
  <si>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</si>
  <si>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</si>
  <si>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</si>
  <si>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</si>
  <si>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</si>
  <si>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</si>
  <si>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</si>
  <si>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</si>
  <si>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</si>
  <si>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</si>
  <si>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</si>
  <si>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</si>
  <si>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</si>
  <si>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</si>
  <si>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</si>
  <si>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</si>
  <si>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</si>
  <si>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</si>
  <si>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</si>
  <si>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</si>
  <si>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</si>
  <si>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</si>
  <si>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</si>
  <si>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</si>
  <si>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</si>
  <si>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</si>
  <si>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</si>
  <si>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</si>
  <si>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</si>
  <si>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</si>
  <si>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</si>
  <si>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</si>
  <si>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</si>
  <si>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</si>
  <si>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</si>
  <si>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</si>
  <si>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</si>
  <si>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</si>
  <si>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</si>
  <si>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</si>
  <si>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</si>
  <si>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</si>
  <si>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</si>
  <si>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</si>
  <si>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</si>
  <si>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</si>
  <si>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</si>
  <si>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</si>
  <si>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</si>
  <si>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</si>
  <si>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</si>
  <si>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</si>
  <si>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</si>
  <si>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</si>
  <si>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</si>
  <si>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</si>
  <si>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</si>
  <si>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</si>
  <si>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</si>
  <si>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</si>
  <si>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</si>
  <si>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</si>
  <si>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</si>
  <si>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</si>
  <si>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</si>
  <si>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</si>
  <si>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</si>
  <si>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</si>
  <si>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</si>
  <si>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</si>
  <si>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</si>
  <si>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</si>
  <si>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</si>
  <si>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</si>
  <si>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</si>
  <si>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</si>
  <si>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</si>
  <si>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</si>
  <si>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</si>
  <si>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</si>
  <si>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</si>
  <si>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</si>
  <si>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</si>
  <si>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</si>
  <si>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</si>
  <si>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</si>
  <si>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</si>
  <si>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</si>
  <si>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</si>
  <si>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</si>
  <si>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</si>
  <si>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</si>
  <si>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</si>
  <si>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</si>
  <si>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</si>
  <si>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</si>
  <si>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</si>
  <si>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</si>
  <si>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</si>
  <si>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</si>
  <si>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</si>
  <si>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</si>
  <si>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</si>
  <si>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</si>
  <si>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</si>
  <si>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</si>
  <si>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</si>
  <si>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</si>
  <si>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</si>
  <si>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</si>
  <si>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</si>
  <si>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</si>
  <si>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</si>
  <si>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</si>
  <si>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</si>
  <si>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</si>
  <si>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</si>
  <si>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</si>
  <si>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</si>
  <si>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</si>
  <si>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</si>
  <si>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</si>
  <si>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</si>
  <si>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</si>
  <si>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</si>
  <si>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</si>
  <si>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</si>
  <si>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</si>
  <si>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</si>
  <si>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</si>
  <si>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</si>
  <si>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</si>
  <si>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</si>
  <si>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</si>
  <si>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</si>
  <si>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</si>
  <si>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</si>
  <si>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</si>
  <si>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</si>
  <si>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</si>
  <si>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</si>
  <si>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</si>
  <si>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</si>
  <si>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</si>
  <si>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</si>
  <si>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</si>
  <si>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</si>
  <si>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</si>
  <si>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</si>
  <si>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</si>
  <si>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</si>
  <si>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</si>
  <si>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</si>
  <si>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</si>
  <si>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</si>
  <si>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</si>
  <si>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</si>
  <si>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</si>
  <si>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</si>
  <si>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</si>
  <si>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</si>
  <si>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</si>
  <si>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</si>
  <si>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</si>
  <si>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</si>
  <si>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</si>
  <si>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</si>
  <si>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</si>
  <si>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</si>
  <si>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</si>
  <si>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</si>
  <si>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</si>
  <si>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</si>
  <si>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</si>
  <si>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</si>
  <si>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</si>
  <si>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</si>
  <si>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</si>
  <si>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</si>
  <si>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</si>
  <si>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</si>
  <si>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</si>
  <si>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</si>
  <si>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</si>
  <si>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</si>
  <si>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</si>
  <si>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</si>
  <si>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</si>
  <si>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</si>
  <si>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</si>
  <si>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</si>
  <si>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</si>
  <si>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</si>
  <si>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</si>
  <si>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</si>
  <si>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</si>
  <si>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</si>
  <si>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</si>
  <si>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</si>
  <si>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</si>
  <si>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</si>
  <si>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</si>
  <si>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</si>
  <si>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</si>
  <si>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</si>
  <si>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</si>
  <si>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</si>
  <si>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</si>
  <si>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</si>
  <si>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</si>
  <si>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</si>
  <si>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</si>
  <si>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</si>
  <si>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</si>
  <si>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</si>
  <si>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</si>
  <si>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</si>
  <si>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</si>
  <si>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</si>
  <si>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</si>
  <si>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</si>
  <si>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</si>
  <si>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</si>
  <si>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</si>
  <si>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</si>
  <si>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</si>
  <si>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</si>
  <si>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</si>
  <si>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</si>
  <si>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</si>
  <si>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</si>
  <si>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</si>
  <si>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</si>
  <si>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</si>
  <si>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</si>
  <si>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</si>
  <si>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</si>
  <si>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</si>
  <si>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</si>
  <si>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</si>
  <si>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</si>
  <si>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</si>
  <si>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</si>
  <si>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</si>
  <si>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</si>
  <si>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</si>
  <si>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</si>
  <si>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</si>
  <si>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</si>
  <si>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</si>
  <si>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</si>
  <si>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</si>
  <si>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</si>
  <si>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</si>
  <si>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</si>
  <si>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</si>
  <si>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</si>
  <si>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</si>
  <si>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</si>
  <si>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</si>
  <si>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</si>
  <si>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</si>
  <si>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</si>
  <si>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</si>
  <si>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</si>
  <si>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</si>
  <si>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</si>
  <si>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</si>
  <si>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</si>
  <si>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</si>
  <si>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</si>
  <si>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</si>
  <si>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</si>
  <si>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</si>
  <si>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</si>
  <si>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</si>
  <si>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</si>
  <si>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</si>
  <si>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</si>
  <si>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</si>
  <si>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</si>
  <si>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</si>
  <si>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</si>
  <si>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</si>
  <si>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</si>
  <si>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</si>
  <si>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</si>
  <si>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</si>
  <si>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</si>
  <si>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</si>
  <si>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</si>
  <si>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</si>
  <si>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</si>
  <si>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</si>
  <si>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</si>
  <si>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</si>
  <si>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</si>
  <si>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</si>
  <si>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</si>
  <si>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</si>
  <si>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</si>
  <si>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</si>
  <si>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</si>
  <si>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</si>
  <si>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</si>
  <si>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</si>
  <si>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</si>
  <si>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</si>
  <si>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</si>
  <si>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</si>
  <si>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</si>
  <si>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</si>
  <si>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</si>
  <si>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</si>
  <si>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</si>
  <si>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</si>
  <si>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</si>
  <si>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</si>
  <si>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</si>
  <si>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</si>
  <si>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</si>
  <si>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</si>
  <si>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</si>
  <si>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</si>
  <si>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</si>
  <si>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</si>
  <si>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</si>
  <si>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</si>
  <si>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</si>
  <si>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</si>
  <si>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</si>
  <si>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</si>
  <si>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</si>
  <si>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</si>
  <si>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</si>
  <si>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</si>
  <si>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</si>
  <si>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</si>
  <si>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</si>
  <si>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</si>
  <si>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</si>
  <si>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</si>
  <si>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</si>
  <si>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</si>
  <si>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</si>
  <si>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</si>
  <si>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</si>
  <si>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</si>
  <si>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</si>
  <si>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</si>
  <si>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</si>
  <si>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</si>
  <si>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</si>
  <si>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</si>
  <si>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</si>
  <si>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</si>
  <si>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</si>
  <si>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</si>
  <si>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</si>
  <si>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</si>
  <si>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</si>
  <si>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</si>
  <si>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</si>
  <si>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</si>
  <si>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</si>
  <si>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</si>
  <si>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</si>
  <si>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</si>
  <si>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</si>
  <si>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</si>
  <si>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</si>
  <si>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</si>
  <si>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</si>
  <si>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</si>
  <si>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</si>
  <si>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</si>
  <si>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</si>
  <si>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</si>
  <si>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</si>
  <si>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</si>
  <si>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</si>
  <si>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</si>
  <si>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</si>
  <si>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</si>
  <si>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</si>
  <si>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</si>
  <si>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</si>
  <si>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</si>
  <si>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</si>
  <si>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</si>
  <si>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</si>
  <si>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</si>
  <si>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</si>
  <si>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</si>
  <si>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</si>
  <si>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</si>
  <si>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</si>
  <si>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</si>
  <si>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</si>
  <si>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</si>
  <si>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</si>
  <si>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</si>
  <si>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</si>
  <si>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</si>
  <si>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</si>
  <si>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</si>
  <si>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</si>
  <si>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</si>
  <si>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</si>
  <si>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</si>
  <si>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</si>
  <si>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</si>
  <si>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</si>
  <si>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</si>
  <si>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</si>
  <si>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</si>
  <si>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</si>
  <si>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</si>
  <si>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</si>
  <si>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</si>
  <si>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</si>
  <si>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</si>
  <si>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</si>
  <si>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</si>
  <si>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</si>
  <si>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</si>
  <si>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</si>
  <si>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</si>
  <si>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</si>
  <si>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</si>
  <si>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</si>
  <si>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</si>
  <si>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</si>
  <si>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</si>
  <si>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</si>
  <si>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</si>
  <si>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</si>
  <si>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</si>
  <si>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</si>
  <si>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</si>
  <si>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</si>
  <si>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</si>
  <si>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</si>
  <si>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</si>
  <si>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</si>
  <si>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</si>
  <si>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</si>
  <si>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</si>
  <si>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</si>
  <si>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</si>
  <si>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</si>
  <si>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</si>
  <si>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</si>
  <si>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</si>
  <si>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</si>
  <si>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</si>
  <si>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</si>
  <si>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</si>
  <si>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</si>
  <si>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</si>
  <si>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</si>
  <si>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</si>
  <si>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</si>
  <si>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</si>
  <si>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</si>
  <si>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</si>
  <si>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</si>
  <si>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</si>
  <si>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</si>
  <si>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</si>
  <si>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</si>
  <si>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</si>
  <si>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</si>
  <si>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</si>
  <si>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</si>
  <si>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</si>
  <si>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</si>
  <si>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</si>
  <si>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</si>
  <si>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</si>
  <si>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</si>
  <si>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</si>
  <si>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</si>
  <si>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</si>
  <si>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</si>
  <si>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</si>
  <si>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</si>
  <si>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</si>
  <si>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</si>
  <si>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</si>
  <si>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</si>
  <si>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</si>
  <si>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</si>
  <si>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</si>
  <si>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</si>
  <si>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</si>
  <si>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</si>
  <si>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</si>
  <si>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</si>
  <si>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</si>
  <si>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</si>
  <si>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</si>
  <si>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</si>
  <si>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</si>
  <si>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</si>
  <si>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</si>
  <si>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</si>
  <si>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</si>
  <si>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</si>
  <si>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</si>
  <si>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</si>
  <si>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</si>
  <si>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</si>
  <si>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</si>
  <si>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</si>
  <si>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</si>
  <si>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</si>
  <si>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</si>
  <si>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</si>
  <si>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</si>
  <si>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</si>
  <si>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</si>
  <si>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</si>
  <si>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</si>
  <si>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</si>
  <si>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</si>
  <si>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</si>
  <si>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</si>
  <si>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</si>
  <si>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</si>
  <si>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</si>
  <si>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</si>
  <si>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</si>
  <si>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</si>
  <si>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</si>
  <si>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</si>
  <si>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</si>
  <si>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</si>
  <si>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</si>
  <si>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</si>
  <si>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</si>
  <si>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</si>
  <si>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</si>
  <si>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</si>
  <si>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</si>
  <si>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</si>
  <si>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</si>
  <si>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</si>
  <si>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</si>
  <si>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</si>
  <si>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</si>
  <si>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</si>
  <si>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</si>
  <si>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</si>
  <si>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</si>
  <si>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</si>
  <si>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</si>
  <si>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</si>
  <si>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</si>
  <si>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</si>
  <si>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</si>
  <si>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</si>
  <si>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</si>
  <si>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</si>
  <si>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</si>
  <si>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</si>
  <si>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</si>
  <si>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</si>
  <si>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</si>
  <si>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</si>
  <si>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</si>
  <si>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</si>
  <si>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</si>
  <si>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</si>
  <si>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</si>
  <si>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</si>
  <si>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</si>
  <si>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</si>
  <si>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</si>
  <si>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</si>
  <si>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</si>
  <si>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</si>
  <si>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</si>
  <si>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</si>
  <si>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</si>
  <si>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</si>
  <si>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</si>
  <si>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</si>
  <si>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</si>
  <si>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</si>
  <si>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</si>
  <si>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</si>
  <si>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</si>
  <si>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</si>
  <si>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</si>
  <si>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</si>
  <si>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</si>
  <si>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</si>
  <si>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</si>
  <si>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</si>
  <si>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</si>
  <si>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</si>
  <si>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</si>
  <si>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</si>
  <si>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</si>
  <si>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</si>
  <si>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</si>
  <si>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</si>
  <si>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</si>
  <si>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</si>
  <si>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</si>
  <si>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</si>
  <si>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</si>
  <si>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</si>
  <si>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</si>
  <si>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</si>
  <si>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</si>
  <si>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</si>
  <si>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</si>
  <si>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</si>
  <si>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</si>
  <si>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</si>
  <si>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</si>
  <si>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</si>
  <si>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</si>
  <si>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</si>
  <si>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</si>
  <si>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</si>
  <si>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</si>
  <si>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</si>
  <si>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</si>
  <si>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</si>
  <si>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</si>
  <si>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</si>
  <si>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</si>
  <si>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</si>
  <si>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</si>
  <si>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</si>
  <si>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</si>
  <si>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</si>
  <si>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</si>
  <si>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</si>
  <si>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</si>
  <si>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</si>
  <si>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</si>
  <si>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</si>
  <si>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</si>
  <si>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</si>
  <si>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</si>
  <si>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</si>
  <si>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</si>
  <si>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</si>
  <si>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</si>
  <si>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</si>
  <si>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</si>
  <si>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</si>
  <si>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</si>
  <si>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</si>
  <si>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</si>
  <si>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</si>
  <si>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</si>
  <si>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</si>
  <si>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</si>
  <si>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</si>
  <si>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</si>
  <si>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</si>
  <si>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</si>
  <si>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</si>
  <si>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</si>
  <si>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</si>
  <si>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</si>
  <si>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</si>
  <si>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</si>
  <si>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</si>
  <si>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</si>
  <si>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</si>
  <si>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</si>
  <si>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</si>
  <si>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</si>
  <si>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</si>
  <si>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</si>
  <si>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</si>
  <si>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</si>
  <si>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</si>
  <si>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</si>
  <si>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</si>
  <si>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</si>
  <si>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</si>
  <si>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</si>
  <si>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</si>
  <si>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</si>
  <si>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</si>
  <si>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</si>
  <si>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</si>
  <si>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</si>
  <si>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</si>
  <si>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</si>
  <si>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</si>
  <si>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</si>
  <si>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</si>
  <si>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</si>
  <si>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</si>
  <si>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</si>
  <si>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</si>
  <si>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</si>
  <si>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</si>
  <si>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</si>
  <si>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</si>
  <si>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</si>
  <si>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</si>
  <si>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</si>
  <si>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</si>
  <si>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</si>
  <si>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</si>
  <si>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</si>
  <si>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</si>
  <si>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</si>
  <si>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</si>
  <si>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</si>
  <si>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</si>
  <si>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</si>
  <si>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</si>
  <si>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</si>
  <si>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</si>
  <si>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</si>
  <si>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</si>
  <si>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</si>
  <si>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</si>
  <si>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</si>
  <si>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</si>
  <si>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</si>
  <si>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</si>
  <si>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</si>
  <si>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</si>
  <si>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</si>
  <si>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</si>
  <si>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</si>
  <si>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</si>
  <si>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</si>
  <si>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</si>
  <si>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</si>
  <si>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</si>
  <si>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</si>
  <si>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</si>
  <si>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</si>
  <si>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</si>
  <si>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</si>
  <si>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</si>
  <si>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</si>
  <si>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</si>
  <si>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</si>
  <si>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</si>
  <si>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</si>
  <si>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</si>
  <si>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</si>
  <si>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</si>
  <si>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</si>
  <si>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</si>
  <si>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</si>
  <si>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</si>
  <si>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</si>
  <si>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</si>
  <si>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</si>
  <si>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</si>
  <si>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</si>
  <si>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</si>
  <si>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</si>
  <si>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</si>
  <si>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</si>
  <si>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</si>
  <si>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</si>
  <si>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</si>
  <si>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</si>
  <si>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</si>
  <si>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</si>
  <si>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</si>
  <si>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</si>
  <si>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</si>
  <si>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</si>
  <si>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</si>
  <si>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</si>
  <si>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</si>
  <si>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</si>
  <si>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</si>
  <si>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</si>
  <si>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</si>
  <si>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</si>
  <si>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</si>
  <si>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</si>
  <si>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</si>
  <si>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</si>
  <si>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</si>
  <si>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</si>
  <si>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</si>
  <si>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</si>
  <si>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</si>
  <si>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</si>
  <si>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</si>
  <si>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</si>
  <si>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</si>
  <si>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</si>
  <si>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</si>
  <si>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</si>
  <si>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</si>
  <si>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</si>
  <si>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</si>
  <si>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</si>
  <si>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</si>
  <si>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</si>
  <si>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</si>
  <si>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</si>
  <si>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</si>
  <si>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</si>
  <si>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</si>
  <si>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</si>
  <si>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</si>
  <si>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</si>
  <si>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</si>
  <si>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</si>
  <si>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</si>
  <si>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</si>
  <si>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</si>
  <si>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</si>
  <si>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</si>
  <si>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</si>
  <si>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</si>
  <si>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</si>
  <si>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</si>
  <si>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</si>
  <si>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</si>
  <si>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</si>
  <si>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</si>
  <si>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</si>
  <si>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</si>
  <si>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</si>
  <si>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</si>
  <si>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</si>
  <si>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</si>
  <si>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</si>
  <si>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</si>
  <si>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</si>
  <si>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</si>
  <si>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</si>
  <si>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</si>
  <si>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</si>
  <si>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</si>
  <si>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</si>
  <si>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</si>
  <si>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</si>
  <si>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</si>
  <si>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</si>
  <si>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</si>
  <si>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</si>
  <si>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</si>
  <si>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</si>
  <si>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</si>
  <si>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</si>
  <si>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</si>
  <si>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</si>
  <si>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</si>
  <si>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</si>
  <si>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</si>
  <si>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</si>
  <si>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</si>
  <si>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</si>
  <si>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</si>
  <si>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</si>
  <si>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</si>
  <si>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</si>
  <si>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</si>
  <si>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</si>
  <si>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</si>
  <si>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</si>
  <si>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</si>
  <si>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</si>
  <si>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</si>
  <si>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</si>
  <si>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</si>
  <si>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</si>
  <si>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</si>
  <si>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</si>
  <si>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</si>
  <si>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</si>
  <si>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</si>
  <si>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</si>
  <si>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</si>
  <si>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</si>
  <si>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</si>
  <si>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</si>
  <si>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</si>
  <si>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</si>
  <si>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</si>
  <si>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</si>
  <si>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</si>
  <si>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</si>
  <si>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</si>
  <si>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</si>
  <si>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</si>
  <si>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</si>
  <si>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</si>
  <si>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</si>
  <si>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</si>
  <si>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</si>
  <si>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</si>
  <si>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</si>
  <si>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</si>
  <si>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</si>
  <si>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</si>
  <si>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</si>
  <si>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</si>
  <si>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</si>
  <si>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</si>
  <si>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</si>
  <si>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</si>
  <si>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</si>
  <si>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</si>
  <si>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</si>
  <si>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</si>
  <si>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</si>
  <si>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</si>
  <si>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</si>
  <si>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</si>
  <si>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</si>
  <si>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</si>
  <si>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</si>
  <si>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</si>
  <si>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</si>
  <si>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</si>
  <si>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</si>
  <si>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</si>
  <si>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</si>
  <si>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</si>
  <si>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</si>
  <si>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</si>
  <si>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</si>
  <si>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</si>
  <si>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</si>
  <si>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</si>
  <si>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</si>
  <si>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</si>
  <si>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</si>
  <si>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</si>
  <si>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</si>
  <si>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</si>
  <si>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</si>
  <si>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</si>
  <si>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</si>
  <si>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</si>
  <si>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</si>
  <si>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</si>
  <si>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</si>
  <si>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</si>
  <si>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</si>
  <si>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</si>
  <si>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</si>
  <si>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</si>
  <si>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</si>
  <si>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</si>
  <si>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</si>
  <si>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</si>
  <si>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</si>
  <si>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</si>
  <si>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</si>
  <si>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</si>
  <si>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</si>
  <si>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</si>
  <si>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</si>
  <si>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</si>
  <si>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</si>
  <si>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</si>
  <si>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</si>
  <si>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</si>
  <si>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</si>
  <si>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</si>
  <si>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</si>
  <si>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</si>
  <si>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</si>
  <si>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</si>
  <si>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</si>
  <si>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</si>
  <si>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</si>
  <si>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</si>
  <si>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</si>
  <si>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</si>
  <si>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</si>
  <si>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</si>
  <si>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</si>
  <si>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</si>
  <si>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</si>
  <si>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</si>
  <si>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</si>
  <si>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</si>
  <si>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</si>
  <si>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</si>
  <si>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</si>
  <si>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</si>
  <si>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</si>
  <si>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</si>
  <si>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</si>
  <si>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</si>
  <si>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</si>
  <si>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</si>
  <si>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</si>
  <si>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</si>
  <si>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</si>
  <si>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</si>
  <si>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</si>
  <si>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</si>
  <si>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</si>
  <si>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</si>
  <si>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</si>
  <si>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</si>
  <si>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</si>
  <si>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</si>
  <si>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</si>
  <si>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</si>
  <si>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</si>
  <si>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</si>
  <si>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</si>
  <si>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</si>
  <si>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</si>
  <si>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</si>
  <si>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</si>
  <si>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</si>
  <si>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</si>
  <si>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</si>
  <si>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</si>
  <si>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</si>
  <si>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</si>
  <si>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</si>
  <si>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</si>
  <si>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</si>
  <si>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</si>
  <si>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</si>
  <si>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</si>
  <si>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</si>
  <si>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</si>
  <si>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</si>
  <si>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</si>
  <si>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</si>
  <si>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</si>
  <si>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</si>
  <si>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</si>
  <si>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</si>
  <si>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</si>
  <si>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</si>
  <si>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</si>
  <si>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</si>
  <si>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</si>
  <si>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</si>
  <si>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</si>
  <si>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</si>
  <si>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</si>
  <si>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</si>
  <si>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</si>
  <si>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</si>
  <si>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</si>
  <si>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</si>
  <si>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</si>
  <si>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</si>
  <si>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</si>
  <si>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</si>
  <si>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</si>
  <si>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</si>
  <si>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</si>
  <si>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</si>
  <si>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</si>
  <si>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</si>
  <si>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</si>
  <si>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</si>
  <si>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</si>
  <si>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</si>
  <si>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</si>
  <si>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</si>
  <si>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</si>
  <si>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</si>
  <si>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</si>
  <si>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</si>
  <si>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</si>
  <si>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</si>
  <si>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</si>
  <si>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</si>
  <si>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</si>
  <si>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</si>
  <si>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</si>
  <si>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</si>
  <si>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</si>
  <si>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</si>
  <si>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</si>
  <si>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</si>
  <si>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</si>
  <si>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</si>
  <si>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</si>
  <si>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</si>
  <si>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</si>
  <si>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</si>
  <si>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</si>
  <si>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</si>
  <si>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</si>
  <si>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</si>
  <si>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</si>
  <si>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</si>
  <si>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</si>
  <si>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</si>
  <si>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</si>
  <si>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</si>
  <si>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</si>
  <si>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</si>
  <si>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</si>
  <si>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</si>
  <si>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</si>
  <si>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</si>
  <si>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</si>
  <si>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</si>
  <si>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</si>
  <si>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</si>
  <si>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</si>
  <si>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</si>
  <si>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</si>
  <si>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</si>
  <si>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</si>
  <si>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</si>
  <si>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</si>
  <si>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</si>
  <si>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</si>
  <si>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</si>
  <si>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</si>
  <si>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</si>
  <si>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</si>
  <si>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</si>
  <si>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</si>
  <si>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</si>
  <si>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</si>
  <si>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</si>
  <si>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</si>
  <si>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</si>
  <si>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</si>
  <si>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</si>
  <si>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</si>
  <si>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</si>
  <si>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</si>
  <si>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</si>
  <si>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</si>
  <si>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</si>
  <si>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</si>
  <si>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</si>
  <si>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</si>
  <si>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</si>
  <si>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</si>
  <si>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</si>
  <si>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</si>
  <si>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</si>
  <si>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</si>
  <si>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</si>
  <si>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</si>
  <si>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</si>
  <si>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</si>
  <si>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</si>
  <si>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</si>
  <si>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</si>
  <si>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</si>
  <si>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</si>
  <si>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</si>
  <si>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</si>
  <si>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</si>
  <si>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</si>
  <si>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</si>
  <si>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</si>
  <si>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</si>
  <si>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</si>
  <si>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</si>
  <si>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</si>
  <si>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</si>
  <si>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</si>
  <si>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</si>
  <si>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</si>
  <si>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</si>
  <si>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</si>
  <si>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</si>
  <si>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</si>
  <si>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</si>
  <si>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</si>
  <si>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</si>
  <si>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</si>
  <si>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</si>
  <si>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</si>
  <si>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</si>
  <si>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</si>
  <si>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</si>
  <si>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</si>
  <si>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</si>
  <si>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</si>
  <si>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</si>
  <si>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</si>
  <si>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</si>
  <si>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</si>
  <si>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</si>
  <si>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</si>
  <si>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</si>
  <si>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</si>
  <si>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</si>
  <si>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</si>
  <si>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</si>
  <si>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</si>
  <si>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</si>
  <si>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</si>
  <si>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</si>
  <si>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</si>
  <si>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</si>
  <si>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</si>
  <si>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</si>
  <si>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</si>
  <si>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</si>
  <si>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</si>
  <si>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</si>
  <si>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</si>
  <si>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</si>
  <si>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</si>
  <si>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</si>
  <si>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</si>
  <si>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</si>
  <si>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</si>
  <si>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</si>
  <si>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</si>
  <si>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</si>
  <si>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</si>
  <si>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</si>
  <si>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</si>
  <si>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</si>
  <si>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</si>
  <si>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</si>
  <si>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</si>
  <si>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</si>
  <si>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</si>
  <si>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</si>
  <si>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</si>
  <si>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</si>
  <si>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</si>
  <si>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</si>
  <si>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</si>
  <si>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</si>
  <si>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</si>
  <si>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</si>
  <si>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</si>
  <si>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</si>
  <si>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</si>
  <si>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</si>
  <si>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</si>
  <si>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</si>
  <si>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</si>
  <si>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</si>
  <si>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</si>
  <si>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</si>
  <si>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</si>
  <si>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</si>
  <si>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</si>
  <si>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</si>
  <si>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</si>
  <si>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</si>
  <si>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</si>
  <si>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</si>
  <si>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</si>
  <si>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</si>
  <si>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</si>
  <si>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</si>
  <si>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</si>
  <si>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</si>
  <si>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</si>
  <si>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</si>
  <si>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</si>
  <si>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</si>
  <si>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</si>
  <si>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</si>
  <si>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</si>
  <si>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</si>
  <si>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</si>
  <si>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</si>
  <si>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</si>
  <si>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</si>
  <si>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</si>
  <si>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</si>
  <si>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</si>
  <si>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</si>
  <si>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</si>
  <si>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</si>
  <si>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</si>
  <si>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</si>
  <si>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</si>
  <si>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</si>
  <si>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</si>
  <si>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</si>
  <si>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</si>
  <si>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</si>
  <si>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</si>
  <si>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</si>
  <si>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</si>
  <si>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</si>
  <si>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</si>
  <si>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</si>
  <si>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</si>
  <si>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</si>
  <si>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</si>
  <si>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</si>
  <si>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</si>
  <si>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</si>
  <si>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</si>
  <si>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</si>
  <si>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</si>
  <si>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</si>
  <si>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</si>
  <si>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</si>
  <si>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</si>
  <si>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</si>
  <si>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</si>
  <si>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</si>
  <si>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</si>
  <si>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</si>
  <si>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</si>
  <si>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</si>
  <si>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</si>
  <si>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</si>
  <si>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</si>
  <si>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</si>
  <si>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</si>
  <si>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</si>
  <si>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</si>
  <si>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</si>
  <si>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</si>
  <si>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</si>
  <si>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</si>
  <si>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</si>
  <si>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</si>
  <si>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</si>
  <si>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</si>
  <si>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</si>
  <si>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</si>
  <si>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</si>
  <si>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</si>
  <si>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</si>
  <si>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</si>
  <si>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</si>
  <si>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</si>
  <si>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</si>
  <si>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</si>
  <si>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</si>
  <si>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</si>
  <si>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</si>
  <si>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</si>
  <si>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</si>
  <si>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</si>
  <si>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</si>
  <si>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</si>
  <si>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</si>
  <si>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</si>
  <si>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</si>
  <si>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</si>
  <si>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</si>
  <si>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</si>
  <si>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</si>
  <si>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</si>
  <si>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</si>
  <si>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</si>
  <si>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</si>
  <si>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</si>
  <si>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</si>
  <si>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</si>
  <si>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</si>
  <si>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</si>
  <si>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</si>
  <si>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</si>
  <si>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</si>
  <si>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</si>
  <si>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</si>
  <si>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</si>
  <si>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</si>
  <si>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</si>
  <si>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</si>
  <si>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</si>
  <si>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</si>
  <si>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</si>
  <si>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</si>
  <si>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</si>
  <si>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</si>
  <si>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</si>
  <si>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</si>
  <si>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</si>
  <si>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</si>
  <si>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</si>
  <si>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</si>
  <si>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</si>
  <si>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</si>
  <si>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</si>
  <si>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</si>
  <si>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</si>
  <si>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</si>
  <si>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</si>
  <si>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</si>
  <si>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</si>
  <si>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</si>
  <si>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</si>
  <si>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</si>
  <si>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</si>
  <si>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</si>
  <si>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</si>
  <si>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</si>
  <si>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</si>
  <si>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</si>
  <si>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</si>
  <si>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</si>
  <si>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</si>
  <si>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</si>
  <si>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</si>
  <si>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</si>
  <si>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</si>
  <si>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</si>
  <si>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</si>
  <si>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</si>
  <si>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</si>
  <si>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</si>
  <si>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</si>
  <si>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</si>
  <si>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</si>
  <si>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</si>
  <si>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</si>
  <si>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</si>
  <si>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</si>
  <si>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</si>
  <si>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</si>
  <si>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</si>
  <si>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</si>
  <si>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</si>
  <si>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</si>
  <si>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</si>
  <si>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</si>
  <si>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</si>
  <si>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</si>
  <si>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</si>
  <si>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</si>
  <si>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</si>
  <si>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</si>
  <si>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</si>
  <si>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</si>
  <si>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</si>
  <si>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</si>
  <si>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</si>
  <si>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</si>
  <si>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</si>
  <si>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</si>
  <si>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</si>
  <si>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</si>
  <si>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</si>
  <si>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</si>
  <si>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</si>
  <si>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</si>
  <si>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</si>
  <si>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</si>
  <si>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</si>
  <si>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</si>
  <si>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</si>
  <si>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</si>
  <si>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</si>
  <si>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</si>
  <si>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</si>
  <si>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</si>
  <si>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</si>
  <si>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</si>
  <si>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</si>
  <si>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</si>
  <si>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</si>
  <si>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</si>
  <si>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</si>
  <si>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</si>
  <si>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</si>
  <si>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</si>
  <si>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</si>
  <si>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</si>
  <si>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</si>
  <si>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</si>
  <si>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</si>
  <si>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</si>
  <si>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</si>
  <si>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</si>
  <si>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</si>
  <si>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</si>
  <si>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</si>
  <si>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</si>
  <si>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</si>
  <si>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</si>
  <si>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</si>
  <si>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</si>
  <si>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</si>
  <si>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</si>
  <si>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</si>
  <si>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</si>
  <si>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</si>
  <si>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</si>
  <si>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</si>
  <si>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</si>
  <si>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</si>
  <si>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</si>
  <si>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</si>
  <si>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</si>
  <si>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</si>
  <si>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</si>
  <si>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</si>
  <si>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</si>
  <si>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</si>
  <si>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</si>
  <si>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</si>
  <si>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</si>
  <si>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</si>
  <si>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</si>
  <si>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</si>
  <si>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</si>
  <si>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</si>
  <si>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</si>
  <si>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</si>
  <si>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</si>
  <si>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</si>
  <si>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</si>
  <si>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</si>
  <si>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</si>
  <si>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</si>
  <si>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</si>
  <si>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</si>
  <si>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</si>
  <si>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</si>
  <si>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</si>
  <si>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</si>
  <si>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</si>
  <si>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</si>
  <si>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</si>
  <si>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</si>
  <si>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</si>
  <si>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</si>
  <si>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</si>
  <si>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</si>
  <si>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</si>
  <si>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</si>
  <si>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</si>
  <si>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</si>
  <si>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</si>
  <si>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</si>
  <si>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</si>
  <si>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</si>
  <si>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</si>
  <si>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</si>
  <si>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</si>
  <si>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</si>
  <si>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</si>
  <si>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</si>
  <si>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</si>
  <si>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</si>
  <si>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</si>
  <si>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</si>
  <si>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</si>
  <si>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</si>
  <si>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</si>
  <si>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</si>
  <si>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</si>
  <si>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</si>
  <si>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</si>
  <si>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</si>
  <si>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</si>
  <si>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</si>
  <si>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</si>
  <si>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</si>
  <si>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</si>
  <si>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</si>
  <si>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</si>
  <si>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</si>
  <si>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</si>
  <si>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</si>
  <si>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</si>
  <si>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</si>
  <si>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</si>
  <si>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</si>
  <si>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</si>
  <si>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</si>
  <si>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</si>
  <si>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</si>
  <si>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</si>
  <si>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</si>
  <si>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</si>
  <si>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</si>
  <si>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</si>
  <si>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</si>
  <si>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</si>
  <si>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</si>
  <si>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</si>
  <si>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</si>
  <si>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</si>
  <si>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</si>
  <si>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</si>
  <si>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</si>
  <si>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</si>
  <si>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</si>
  <si>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</si>
  <si>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</si>
  <si>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</si>
  <si>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</si>
  <si>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</si>
  <si>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</si>
  <si>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</si>
  <si>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</si>
  <si>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</si>
  <si>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</si>
  <si>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</si>
  <si>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</si>
  <si>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</si>
  <si>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</si>
  <si>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</si>
  <si>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</si>
  <si>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</si>
  <si>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</si>
  <si>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</si>
  <si>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</si>
  <si>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</si>
  <si>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</si>
  <si>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</si>
  <si>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</si>
  <si>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</si>
  <si>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</si>
  <si>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</si>
  <si>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</si>
  <si>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</si>
  <si>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</si>
  <si>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</si>
  <si>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</si>
  <si>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</si>
  <si>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</si>
  <si>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</si>
  <si>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</si>
  <si>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</si>
  <si>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</si>
  <si>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</si>
  <si>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</si>
  <si>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</si>
  <si>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</si>
  <si>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</si>
  <si>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</si>
  <si>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</si>
  <si>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</si>
  <si>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</si>
  <si>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</si>
  <si>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</si>
  <si>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</si>
  <si>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</si>
  <si>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</si>
  <si>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</si>
  <si>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</si>
  <si>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</si>
  <si>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</si>
  <si>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</si>
  <si>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</si>
  <si>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</si>
  <si>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</si>
  <si>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</si>
  <si>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</si>
  <si>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</si>
  <si>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</si>
  <si>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</si>
  <si>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</si>
  <si>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</si>
  <si>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</si>
  <si>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</si>
  <si>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</si>
  <si>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</si>
  <si>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</si>
  <si>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</si>
  <si>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</si>
  <si>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</si>
  <si>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</si>
  <si>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</si>
  <si>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</si>
  <si>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</si>
  <si>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</si>
  <si>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</si>
  <si>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</si>
  <si>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</si>
  <si>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</si>
  <si>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</si>
  <si>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</si>
  <si>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</si>
  <si>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</si>
  <si>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</si>
  <si>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</si>
  <si>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</si>
  <si>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</si>
  <si>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</si>
  <si>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</si>
  <si>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</si>
  <si>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</si>
  <si>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</si>
  <si>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</si>
  <si>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</si>
  <si>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</si>
  <si>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</si>
  <si>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</si>
  <si>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</si>
  <si>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</si>
  <si>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</si>
  <si>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</si>
  <si>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</si>
  <si>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</si>
  <si>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</si>
  <si>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</si>
  <si>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</si>
  <si>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</si>
  <si>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</si>
  <si>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</si>
  <si>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</si>
  <si>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</si>
  <si>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</si>
  <si>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</si>
  <si>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</si>
  <si>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</si>
  <si>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</si>
  <si>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</si>
  <si>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</si>
  <si>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</si>
  <si>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</si>
  <si>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</si>
  <si>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</si>
  <si>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</si>
  <si>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</si>
  <si>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</si>
  <si>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</si>
  <si>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</si>
  <si>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</si>
  <si>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</si>
  <si>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</si>
  <si>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</si>
  <si>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</si>
  <si>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</si>
  <si>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</si>
  <si>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</si>
  <si>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</si>
  <si>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</si>
  <si>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</si>
  <si>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</si>
  <si>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</si>
  <si>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</si>
  <si>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</si>
  <si>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</si>
  <si>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</si>
  <si>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</si>
  <si>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</si>
  <si>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</si>
  <si>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</si>
  <si>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</si>
  <si>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</si>
  <si>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</si>
  <si>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</si>
  <si>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</si>
  <si>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</si>
  <si>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</si>
  <si>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</si>
  <si>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</si>
  <si>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</si>
  <si>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</si>
  <si>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</si>
  <si>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</si>
  <si>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</si>
  <si>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</si>
  <si>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</si>
  <si>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</si>
  <si>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</si>
  <si>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</si>
  <si>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</si>
  <si>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</si>
  <si>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</si>
  <si>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</si>
  <si>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</si>
  <si>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</si>
  <si>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</si>
  <si>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</si>
  <si>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</si>
  <si>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</si>
  <si>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</si>
  <si>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</si>
  <si>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</si>
  <si>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</si>
  <si>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</si>
  <si>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</si>
  <si>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</si>
  <si>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</si>
  <si>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</si>
  <si>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</si>
  <si>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</si>
  <si>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</si>
  <si>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</si>
  <si>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</si>
  <si>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</si>
  <si>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</si>
  <si>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</si>
  <si>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</si>
  <si>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</si>
  <si>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</si>
  <si>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</si>
  <si>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</si>
  <si>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</si>
  <si>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</si>
  <si>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</si>
  <si>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</si>
  <si>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</si>
  <si>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</si>
  <si>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</si>
  <si>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</si>
  <si>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</si>
  <si>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</si>
  <si>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</si>
  <si>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</si>
  <si>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</si>
  <si>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</si>
  <si>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</si>
  <si>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</si>
  <si>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</si>
  <si>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</si>
  <si>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</si>
  <si>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</si>
  <si>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</si>
  <si>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</si>
  <si>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</si>
  <si>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</si>
  <si>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</si>
  <si>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</si>
  <si>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</si>
  <si>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</si>
  <si>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</si>
  <si>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</si>
  <si>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</si>
  <si>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</si>
  <si>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</si>
  <si>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</si>
  <si>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</si>
  <si>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</si>
  <si>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</si>
  <si>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</si>
  <si>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</si>
  <si>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</si>
  <si>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</si>
  <si>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</si>
  <si>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</si>
  <si>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</si>
  <si>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</si>
  <si>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</si>
  <si>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</si>
  <si>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</si>
  <si>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</si>
  <si>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</si>
  <si>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</si>
  <si>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</si>
  <si>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</si>
  <si>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</si>
  <si>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</si>
  <si>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</si>
  <si>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</si>
  <si>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</si>
  <si>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</si>
  <si>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</si>
  <si>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</si>
  <si>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</si>
  <si>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</si>
  <si>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</si>
  <si>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</si>
  <si>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</si>
  <si>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</si>
  <si>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</si>
  <si>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</si>
  <si>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</si>
  <si>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</si>
  <si>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</si>
  <si>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</si>
  <si>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</si>
  <si>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</si>
  <si>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</si>
  <si>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</si>
  <si>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</si>
  <si>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</si>
  <si>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</si>
  <si>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</si>
  <si>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</si>
  <si>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</si>
  <si>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</si>
  <si>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</si>
  <si>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</si>
  <si>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</si>
  <si>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</si>
  <si>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</si>
  <si>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</si>
  <si>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</si>
  <si>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</si>
  <si>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</si>
  <si>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</si>
  <si>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</si>
  <si>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</si>
  <si>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</si>
  <si>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</si>
  <si>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</si>
  <si>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</si>
  <si>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</si>
  <si>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</si>
  <si>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</si>
  <si>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</si>
  <si>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</si>
  <si>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</si>
  <si>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</si>
  <si>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</si>
  <si>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</si>
  <si>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</si>
  <si>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</si>
  <si>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</si>
  <si>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</si>
  <si>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</si>
  <si>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</si>
  <si>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</si>
  <si>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</si>
  <si>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</si>
  <si>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</si>
  <si>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</si>
  <si>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</si>
  <si>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</si>
  <si>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</si>
  <si>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</si>
  <si>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</si>
  <si>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</si>
  <si>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</si>
  <si>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</si>
  <si>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</si>
  <si>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</si>
  <si>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</si>
  <si>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</si>
  <si>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</si>
  <si>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</si>
  <si>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</si>
  <si>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</si>
  <si>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</si>
  <si>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</si>
  <si>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</si>
  <si>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</si>
  <si>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</si>
  <si>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</si>
  <si>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</si>
  <si>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</si>
  <si>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</si>
  <si>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</si>
  <si>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</si>
  <si>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</si>
  <si>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</si>
  <si>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</si>
  <si>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</si>
  <si>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</si>
  <si>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</si>
  <si>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</si>
  <si>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</si>
  <si>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</si>
  <si>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</si>
  <si>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</si>
  <si>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</si>
  <si>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</si>
  <si>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</si>
  <si>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</si>
  <si>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</si>
  <si>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</si>
  <si>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</si>
  <si>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</si>
  <si>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</si>
  <si>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</si>
  <si>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</si>
  <si>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</si>
  <si>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</si>
  <si>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</si>
  <si>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</si>
  <si>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</si>
  <si>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</si>
  <si>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</si>
  <si>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</si>
  <si>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</si>
  <si>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</si>
  <si>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</si>
  <si>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</si>
  <si>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</si>
  <si>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</si>
  <si>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</si>
  <si>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</si>
  <si>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</si>
  <si>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</si>
  <si>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</si>
  <si>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</si>
  <si>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</si>
  <si>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</si>
  <si>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</si>
  <si>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</si>
  <si>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</si>
  <si>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</si>
  <si>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</si>
  <si>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</si>
  <si>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</si>
  <si>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</si>
  <si>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</si>
  <si>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</si>
  <si>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</si>
  <si>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</si>
  <si>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</si>
  <si>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</si>
  <si>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</si>
  <si>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</si>
  <si>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</si>
  <si>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</si>
  <si>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</si>
  <si>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</si>
  <si>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</si>
  <si>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</si>
  <si>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</si>
  <si>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</si>
  <si>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</si>
  <si>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</si>
  <si>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</si>
  <si>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</si>
  <si>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</si>
  <si>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</si>
  <si>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</si>
  <si>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</si>
  <si>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</si>
  <si>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</si>
  <si>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</si>
  <si>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</si>
  <si>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</si>
  <si>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</si>
  <si>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</si>
  <si>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</si>
  <si>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</si>
  <si>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</si>
  <si>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</si>
  <si>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</si>
  <si>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</si>
  <si>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</si>
  <si>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</si>
  <si>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</si>
  <si>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</si>
  <si>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</si>
  <si>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</si>
  <si>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</si>
  <si>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</si>
  <si>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</si>
  <si>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</si>
  <si>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</si>
  <si>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</si>
  <si>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</si>
  <si>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</si>
  <si>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</si>
  <si>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</si>
  <si>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</si>
  <si>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</si>
  <si>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</si>
  <si>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</si>
  <si>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</si>
  <si>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</si>
  <si>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</si>
  <si>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</si>
  <si>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</si>
  <si>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</si>
  <si>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</si>
  <si>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</si>
  <si>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</si>
  <si>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</si>
  <si>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</si>
  <si>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</si>
  <si>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</si>
  <si>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</si>
  <si>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</si>
  <si>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</si>
  <si>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</si>
  <si>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</si>
  <si>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</si>
  <si>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</si>
  <si>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</si>
  <si>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</si>
  <si>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</si>
  <si>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</si>
  <si>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</si>
  <si>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</si>
  <si>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</si>
  <si>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</si>
  <si>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</si>
  <si>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</si>
  <si>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</si>
  <si>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</si>
  <si>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</si>
  <si>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</si>
  <si>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</si>
  <si>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</si>
  <si>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</si>
  <si>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</si>
  <si>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</si>
  <si>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</si>
  <si>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</si>
  <si>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</si>
  <si>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</si>
  <si>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</si>
  <si>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</si>
  <si>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</si>
  <si>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</si>
  <si>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</si>
  <si>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</si>
  <si>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</si>
  <si>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</si>
  <si>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</si>
  <si>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</si>
  <si>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</si>
  <si>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</si>
  <si>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</si>
  <si>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</si>
  <si>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</si>
  <si>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</si>
  <si>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</si>
  <si>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</si>
  <si>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</si>
  <si>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</si>
  <si>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</si>
  <si>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</si>
  <si>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</si>
  <si>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</si>
  <si>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</si>
  <si>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</si>
  <si>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</si>
  <si>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</si>
  <si>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</si>
  <si>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</si>
  <si>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</si>
  <si>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</si>
  <si>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</si>
  <si>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</si>
  <si>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</si>
  <si>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</si>
  <si>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</si>
  <si>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</si>
  <si>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</si>
  <si>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</si>
  <si>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</si>
  <si>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</si>
  <si>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</si>
  <si>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</si>
  <si>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</si>
  <si>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</si>
  <si>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</si>
  <si>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</si>
  <si>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</si>
  <si>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</si>
  <si>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</si>
  <si>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</si>
  <si>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</si>
  <si>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</si>
  <si>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</si>
  <si>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</si>
  <si>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</si>
  <si>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</si>
  <si>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</si>
  <si>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</si>
  <si>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</si>
  <si>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</si>
  <si>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</si>
  <si>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</si>
  <si>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</si>
  <si>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</si>
  <si>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</si>
  <si>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</si>
  <si>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</si>
  <si>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</si>
  <si>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</si>
  <si>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</si>
  <si>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</si>
  <si>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</si>
  <si>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</si>
  <si>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</si>
  <si>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</si>
  <si>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</si>
  <si>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</si>
  <si>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</si>
  <si>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</si>
  <si>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</si>
  <si>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</si>
  <si>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</si>
  <si>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</si>
  <si>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</si>
  <si>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</si>
  <si>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</si>
  <si>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</si>
  <si>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</si>
  <si>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</si>
  <si>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</si>
  <si>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</si>
  <si>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</si>
  <si>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</si>
  <si>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</si>
  <si>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</si>
  <si>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</si>
  <si>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</si>
  <si>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</si>
  <si>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</si>
  <si>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</si>
  <si>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</si>
  <si>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</si>
  <si>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</si>
  <si>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</si>
  <si>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</si>
  <si>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</si>
  <si>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</si>
  <si>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</si>
  <si>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</si>
  <si>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</si>
  <si>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</si>
  <si>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</si>
  <si>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</si>
  <si>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</si>
  <si>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</si>
  <si>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</si>
  <si>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</si>
  <si>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</si>
  <si>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</si>
  <si>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</si>
  <si>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</si>
  <si>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</si>
  <si>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</si>
  <si>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</si>
  <si>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</si>
  <si>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</si>
  <si>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</si>
  <si>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</si>
  <si>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</si>
  <si>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</si>
  <si>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</si>
  <si>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</si>
  <si>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</si>
  <si>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</si>
  <si>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</si>
  <si>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</si>
  <si>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</si>
  <si>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</si>
  <si>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</si>
  <si>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</si>
  <si>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</si>
  <si>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</si>
  <si>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</si>
  <si>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</si>
  <si>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</si>
  <si>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</si>
  <si>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</si>
  <si>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</si>
  <si>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</si>
  <si>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</si>
  <si>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</si>
  <si>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</si>
  <si>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</si>
  <si>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</si>
  <si>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</si>
  <si>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</si>
  <si>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</si>
  <si>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</si>
  <si>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</si>
  <si>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</si>
  <si>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</si>
  <si>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</si>
  <si>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</si>
  <si>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</si>
  <si>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</si>
  <si>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</si>
  <si>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</si>
  <si>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</si>
  <si>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</si>
  <si>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</si>
  <si>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</si>
  <si>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</si>
  <si>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</si>
  <si>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</si>
  <si>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</si>
  <si>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</si>
  <si>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</si>
  <si>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</si>
  <si>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</si>
  <si>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</si>
  <si>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</si>
  <si>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</si>
  <si>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</si>
  <si>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</si>
  <si>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</si>
  <si>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</si>
  <si>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</si>
  <si>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</si>
  <si>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</si>
  <si>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</si>
  <si>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</si>
  <si>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</si>
  <si>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</si>
  <si>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</si>
  <si>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</si>
  <si>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</si>
  <si>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</si>
  <si>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</si>
  <si>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</si>
  <si>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</si>
  <si>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</si>
  <si>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</si>
  <si>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</si>
  <si>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</si>
  <si>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</si>
  <si>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</si>
  <si>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</si>
  <si>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</si>
  <si>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</si>
  <si>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</si>
  <si>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</si>
  <si>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</si>
  <si>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</si>
  <si>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</si>
  <si>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</si>
  <si>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</si>
  <si>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</si>
  <si>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</si>
  <si>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</si>
  <si>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</si>
  <si>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</si>
  <si>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</si>
  <si>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</si>
  <si>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</si>
  <si>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</si>
  <si>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</si>
  <si>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</si>
  <si>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</si>
  <si>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</si>
  <si>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</si>
  <si>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</si>
  <si>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</si>
  <si>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</si>
  <si>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</si>
  <si>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</si>
  <si>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</si>
  <si>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</si>
  <si>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</si>
  <si>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</si>
  <si>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</si>
  <si>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</si>
  <si>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</si>
  <si>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</si>
  <si>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</si>
  <si>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</si>
  <si>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</si>
  <si>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</si>
  <si>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</si>
  <si>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</si>
  <si>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</si>
  <si>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</si>
  <si>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</si>
  <si>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</si>
  <si>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</si>
  <si>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</si>
  <si>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</si>
  <si>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</si>
  <si>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</si>
  <si>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</si>
  <si>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</si>
  <si>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</si>
  <si>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</si>
  <si>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</si>
  <si>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</si>
  <si>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</si>
  <si>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</si>
  <si>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</si>
  <si>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</si>
  <si>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</si>
  <si>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</si>
  <si>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</si>
  <si>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</si>
  <si>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</si>
  <si>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</si>
  <si>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</si>
  <si>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</si>
  <si>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</si>
  <si>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</si>
  <si>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</si>
  <si>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</si>
  <si>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</si>
  <si>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</si>
  <si>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</si>
  <si>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</si>
  <si>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</si>
  <si>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</si>
  <si>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</si>
  <si>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</si>
  <si>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</si>
  <si>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</si>
  <si>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</si>
  <si>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</si>
  <si>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</si>
  <si>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</si>
  <si>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</si>
  <si>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</si>
  <si>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</si>
  <si>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</si>
  <si>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</si>
  <si>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</si>
  <si>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</si>
  <si>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</si>
  <si>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</si>
  <si>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</si>
  <si>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</si>
  <si>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</si>
  <si>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</si>
  <si>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</si>
  <si>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</si>
  <si>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</si>
  <si>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</si>
  <si>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</si>
  <si>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</si>
  <si>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</si>
  <si>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</si>
  <si>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</si>
  <si>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</si>
  <si>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</si>
  <si>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</si>
  <si>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</si>
  <si>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</si>
  <si>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</si>
  <si>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</si>
  <si>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</si>
  <si>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</si>
  <si>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</si>
  <si>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</si>
  <si>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</si>
  <si>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</si>
  <si>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</si>
  <si>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</si>
  <si>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</si>
  <si>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</si>
  <si>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</si>
  <si>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</si>
  <si>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</si>
  <si>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</si>
  <si>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</si>
  <si>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</si>
  <si>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</si>
  <si>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</si>
  <si>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</si>
  <si>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</si>
  <si>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</si>
  <si>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</si>
  <si>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</si>
  <si>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</si>
  <si>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</si>
  <si>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</si>
  <si>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</si>
  <si>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</si>
  <si>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</si>
  <si>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</si>
  <si>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</si>
  <si>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</si>
  <si>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</si>
  <si>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</si>
  <si>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</si>
  <si>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</si>
  <si>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</si>
  <si>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</si>
  <si>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</si>
  <si>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</si>
  <si>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</si>
  <si>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</si>
  <si>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</si>
  <si>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</si>
  <si>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</si>
  <si>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</si>
  <si>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</si>
  <si>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</si>
  <si>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</si>
  <si>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</si>
  <si>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</si>
  <si>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</si>
  <si>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</si>
  <si>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</si>
  <si>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</si>
  <si>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</si>
  <si>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</si>
  <si>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</si>
  <si>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</si>
  <si>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</si>
  <si>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</si>
  <si>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</si>
  <si>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</si>
  <si>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</si>
  <si>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</si>
  <si>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</si>
  <si>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</si>
  <si>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</si>
  <si>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</si>
  <si>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</si>
  <si>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</si>
  <si>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</si>
  <si>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</si>
  <si>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</si>
  <si>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</si>
  <si>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</si>
  <si>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</si>
  <si>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</si>
  <si>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</si>
  <si>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</si>
  <si>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</si>
  <si>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</si>
  <si>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</si>
  <si>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</si>
  <si>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</si>
  <si>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</si>
  <si>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</si>
  <si>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</si>
  <si>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</si>
  <si>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</si>
  <si>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</si>
  <si>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</si>
  <si>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</si>
  <si>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</si>
  <si>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</si>
  <si>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</si>
  <si>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</si>
  <si>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</si>
  <si>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</si>
  <si>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</si>
  <si>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</si>
  <si>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</si>
  <si>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</si>
  <si>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</si>
  <si>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</si>
  <si>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</si>
  <si>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</si>
  <si>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</si>
  <si>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</si>
  <si>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</si>
  <si>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</si>
  <si>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</si>
  <si>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</si>
  <si>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</si>
  <si>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</si>
  <si>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</si>
  <si>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</si>
  <si>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</si>
  <si>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</si>
  <si>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</si>
  <si>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</si>
  <si>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</si>
  <si>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</si>
  <si>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</si>
  <si>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</si>
  <si>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</si>
  <si>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</si>
  <si>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</si>
  <si>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</si>
  <si>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</si>
  <si>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</si>
  <si>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</si>
  <si>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</si>
  <si>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</si>
  <si>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</si>
  <si>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</si>
  <si>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</si>
  <si>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</si>
  <si>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</si>
  <si>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</si>
  <si>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</si>
  <si>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</si>
  <si>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</si>
  <si>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</si>
  <si>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</si>
  <si>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</si>
  <si>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</si>
  <si>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</si>
  <si>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</si>
  <si>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</si>
  <si>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</si>
  <si>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</si>
  <si>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</si>
  <si>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</si>
  <si>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</si>
  <si>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</si>
  <si>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</si>
  <si>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</si>
  <si>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</si>
  <si>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</si>
  <si>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</si>
  <si>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</si>
  <si>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</si>
  <si>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</si>
  <si>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</si>
  <si>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</si>
  <si>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</si>
  <si>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</si>
  <si>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</si>
  <si>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</si>
  <si>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</si>
  <si>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</si>
  <si>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</si>
  <si>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</si>
  <si>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</si>
  <si>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</si>
  <si>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</si>
  <si>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</si>
  <si>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</si>
  <si>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</si>
  <si>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</si>
  <si>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</si>
  <si>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</si>
  <si>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</si>
  <si>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</si>
  <si>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</si>
  <si>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</si>
  <si>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</si>
  <si>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</si>
  <si>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</si>
  <si>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</si>
  <si>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</si>
  <si>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</si>
  <si>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</si>
  <si>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</si>
  <si>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</si>
  <si>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</si>
  <si>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</si>
  <si>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</si>
  <si>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</si>
  <si>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</si>
  <si>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</si>
  <si>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</si>
  <si>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</si>
  <si>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</si>
  <si>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</si>
  <si>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</si>
  <si>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</si>
  <si>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</si>
  <si>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</si>
  <si>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</si>
  <si>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</si>
  <si>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</si>
  <si>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</si>
  <si>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</si>
  <si>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</si>
  <si>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</si>
  <si>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</si>
  <si>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</si>
  <si>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</si>
  <si>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</si>
  <si>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</si>
  <si>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</si>
  <si>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</si>
  <si>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</si>
  <si>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</si>
  <si>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</si>
  <si>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</si>
  <si>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</si>
  <si>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</si>
  <si>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</si>
  <si>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</si>
  <si>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</si>
  <si>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</si>
  <si>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</si>
  <si>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</si>
  <si>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</si>
  <si>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</si>
  <si>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</si>
  <si>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</si>
  <si>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</si>
  <si>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</si>
  <si>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</si>
  <si>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</si>
  <si>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</si>
  <si>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</si>
  <si>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</si>
  <si>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</si>
  <si>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</si>
  <si>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</si>
  <si>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</si>
  <si>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</si>
  <si>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</si>
  <si>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</si>
  <si>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</si>
  <si>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</si>
  <si>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</si>
  <si>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</si>
  <si>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</si>
  <si>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</si>
  <si>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</si>
  <si>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</si>
  <si>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</si>
  <si>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</si>
  <si>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</si>
  <si>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</si>
  <si>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</si>
  <si>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</si>
  <si>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</si>
  <si>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</si>
  <si>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</si>
  <si>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</si>
  <si>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</si>
  <si>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</si>
  <si>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</si>
  <si>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</si>
  <si>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</si>
  <si>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</si>
  <si>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</si>
  <si>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</si>
  <si>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</si>
  <si>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</si>
  <si>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</si>
  <si>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</si>
  <si>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</si>
  <si>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</si>
  <si>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</si>
  <si>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</si>
  <si>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</si>
  <si>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</si>
  <si>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</si>
  <si>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</si>
  <si>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</si>
  <si>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</si>
  <si>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</si>
  <si>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</si>
  <si>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</si>
  <si>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</si>
  <si>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</si>
  <si>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</si>
  <si>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</si>
  <si>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</si>
  <si>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</si>
  <si>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</si>
  <si>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</si>
  <si>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</si>
  <si>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</si>
  <si>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</si>
  <si>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</si>
  <si>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</si>
  <si>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</si>
  <si>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</si>
  <si>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</si>
  <si>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</si>
  <si>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</si>
  <si>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</si>
  <si>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</si>
  <si>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</si>
  <si>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</si>
  <si>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</si>
  <si>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</si>
  <si>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</si>
  <si>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</si>
  <si>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</si>
  <si>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</si>
  <si>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</si>
  <si>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</si>
  <si>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</si>
  <si>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</si>
  <si>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</si>
  <si>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</si>
  <si>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</si>
  <si>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</si>
  <si>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</si>
  <si>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</si>
  <si>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</si>
  <si>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</si>
  <si>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</si>
  <si>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</si>
  <si>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</si>
  <si>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</si>
  <si>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</si>
  <si>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</si>
  <si>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</si>
  <si>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</si>
  <si>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</si>
  <si>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</si>
  <si>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</si>
  <si>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</si>
  <si>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</si>
  <si>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</si>
  <si>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</si>
  <si>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</si>
  <si>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</si>
  <si>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</si>
  <si>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</si>
  <si>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</si>
  <si>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</si>
  <si>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</si>
  <si>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</si>
  <si>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</si>
  <si>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</si>
  <si>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</si>
  <si>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</si>
  <si>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</si>
  <si>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</si>
  <si>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</si>
  <si>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</si>
  <si>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</si>
  <si>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</si>
  <si>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</si>
  <si>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</si>
  <si>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</si>
  <si>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</si>
  <si>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</si>
  <si>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</si>
  <si>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</si>
  <si>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</si>
  <si>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</si>
  <si>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</si>
  <si>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</si>
  <si>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</si>
  <si>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</si>
  <si>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</si>
  <si>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</si>
  <si>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</si>
  <si>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</si>
  <si>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</si>
  <si>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</si>
  <si>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</si>
  <si>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</si>
  <si>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</si>
  <si>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</si>
  <si>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</si>
  <si>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</si>
  <si>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</si>
  <si>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</si>
  <si>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</si>
  <si>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</si>
  <si>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</si>
  <si>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</si>
  <si>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</si>
  <si>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</si>
  <si>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</si>
  <si>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</si>
  <si>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</si>
  <si>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</si>
  <si>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</si>
  <si>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</si>
  <si>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</si>
  <si>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</si>
  <si>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</si>
  <si>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</si>
  <si>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</si>
  <si>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</si>
  <si>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</si>
  <si>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</si>
  <si>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</si>
  <si>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</si>
  <si>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</si>
  <si>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</si>
  <si>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</si>
  <si>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</si>
  <si>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</si>
  <si>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</si>
  <si>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</si>
  <si>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</si>
  <si>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</si>
  <si>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</si>
  <si>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</si>
  <si>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</si>
  <si>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</si>
  <si>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</si>
  <si>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</si>
  <si>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</si>
  <si>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</si>
  <si>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</si>
  <si>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</si>
  <si>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</si>
  <si>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</si>
  <si>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</si>
  <si>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</si>
  <si>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</si>
  <si>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</si>
  <si>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</si>
  <si>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</si>
  <si>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</si>
  <si>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</si>
  <si>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</si>
  <si>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</si>
  <si>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</si>
  <si>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</si>
  <si>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</si>
  <si>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</si>
  <si>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</si>
  <si>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</si>
  <si>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</si>
  <si>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</si>
  <si>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</si>
  <si>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</si>
  <si>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</si>
  <si>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</si>
  <si>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</si>
  <si>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</si>
  <si>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</si>
  <si>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</si>
  <si>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</si>
  <si>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</si>
  <si>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</si>
  <si>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</si>
  <si>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</si>
  <si>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</si>
  <si>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</si>
  <si>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</si>
  <si>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</si>
  <si>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</si>
  <si>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</si>
  <si>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</si>
  <si>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</si>
  <si>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</si>
  <si>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</si>
  <si>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</si>
  <si>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</si>
  <si>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</si>
  <si>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</si>
  <si>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</si>
  <si>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</si>
  <si>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</si>
  <si>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</si>
  <si>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</si>
  <si>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</si>
  <si>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</si>
  <si>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</si>
  <si>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</si>
  <si>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</si>
  <si>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</si>
  <si>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</si>
  <si>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</si>
  <si>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</si>
  <si>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</si>
  <si>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</si>
  <si>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</si>
  <si>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</si>
  <si>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</si>
  <si>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</si>
  <si>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</si>
  <si>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</si>
  <si>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</si>
  <si>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</si>
  <si>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</si>
  <si>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</si>
  <si>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</si>
  <si>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</si>
  <si>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</si>
  <si>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</si>
  <si>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</si>
  <si>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</si>
  <si>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</si>
  <si>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</si>
  <si>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</si>
  <si>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</si>
  <si>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</si>
  <si>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</si>
  <si>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</si>
  <si>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</si>
  <si>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</si>
  <si>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</si>
  <si>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</si>
  <si>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</si>
  <si>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</si>
  <si>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</si>
  <si>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</si>
  <si>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</si>
  <si>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</si>
  <si>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</si>
  <si>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</si>
  <si>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</si>
  <si>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</si>
  <si>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</si>
  <si>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</si>
  <si>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</si>
  <si>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</si>
  <si>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</si>
  <si>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</si>
  <si>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</si>
  <si>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</si>
  <si>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</si>
  <si>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</si>
  <si>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</si>
  <si>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</si>
  <si>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</si>
  <si>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</si>
  <si>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</si>
  <si>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</si>
  <si>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</si>
  <si>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</si>
  <si>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</si>
  <si>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</si>
  <si>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</si>
  <si>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</si>
  <si>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</si>
  <si>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</si>
  <si>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</si>
  <si>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</si>
  <si>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</si>
  <si>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</si>
  <si>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</si>
  <si>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</si>
  <si>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</si>
  <si>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</si>
  <si>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</si>
  <si>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</si>
  <si>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</si>
  <si>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</si>
  <si>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</si>
  <si>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</si>
  <si>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</si>
  <si>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</si>
  <si>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</si>
  <si>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</si>
  <si>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</si>
  <si>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</si>
  <si>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</si>
  <si>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</si>
  <si>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</si>
  <si>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</si>
  <si>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</si>
  <si>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</si>
  <si>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</si>
  <si>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</si>
  <si>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</si>
  <si>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</si>
  <si>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</si>
  <si>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</si>
  <si>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</si>
  <si>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</si>
  <si>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</si>
  <si>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</si>
  <si>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</si>
  <si>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</si>
  <si>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</si>
  <si>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</si>
  <si>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</si>
  <si>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</si>
  <si>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</si>
  <si>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</si>
  <si>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</si>
  <si>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</si>
  <si>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</si>
  <si>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</si>
  <si>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</si>
  <si>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</si>
  <si>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</si>
  <si>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</si>
  <si>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</si>
  <si>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</si>
  <si>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</si>
  <si>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</si>
  <si>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</si>
  <si>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</si>
  <si>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</si>
  <si>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</si>
  <si>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</si>
  <si>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</si>
  <si>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</si>
  <si>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</si>
  <si>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</si>
  <si>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</si>
  <si>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</si>
  <si>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</si>
  <si>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</si>
  <si>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</si>
  <si>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</si>
  <si>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</si>
  <si>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</si>
  <si>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</si>
  <si>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</si>
  <si>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</si>
  <si>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</si>
  <si>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</si>
  <si>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</si>
  <si>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</si>
  <si>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</si>
  <si>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</si>
  <si>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</si>
  <si>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</si>
  <si>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</si>
  <si>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</si>
  <si>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</si>
  <si>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</si>
  <si>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</si>
  <si>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</si>
  <si>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</si>
  <si>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</si>
  <si>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</si>
  <si>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</si>
  <si>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</si>
  <si>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</si>
  <si>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</si>
  <si>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</si>
  <si>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</si>
  <si>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</si>
  <si>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</si>
  <si>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</si>
  <si>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</si>
  <si>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</si>
  <si>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</si>
  <si>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</si>
  <si>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</si>
  <si>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</si>
  <si>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</si>
  <si>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</si>
  <si>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</si>
  <si>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</si>
  <si>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</si>
  <si>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</si>
  <si>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</si>
  <si>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</si>
  <si>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</si>
  <si>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</si>
  <si>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</si>
  <si>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</si>
  <si>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</si>
  <si>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</si>
  <si>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</si>
  <si>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</si>
  <si>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</si>
  <si>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</si>
  <si>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</si>
  <si>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</si>
  <si>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</si>
  <si>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</si>
  <si>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</si>
  <si>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</si>
  <si>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</si>
  <si>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</si>
  <si>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</si>
  <si>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</si>
  <si>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</si>
  <si>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</si>
  <si>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</si>
  <si>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</si>
  <si>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</si>
  <si>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</si>
  <si>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</si>
  <si>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</si>
  <si>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</si>
  <si>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</si>
  <si>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</si>
  <si>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</si>
  <si>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</si>
  <si>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</si>
  <si>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</si>
  <si>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</si>
  <si>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</si>
  <si>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</si>
  <si>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</si>
  <si>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</si>
  <si>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</si>
  <si>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</si>
  <si>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</si>
  <si>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</si>
  <si>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</si>
  <si>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</si>
  <si>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</si>
  <si>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</si>
  <si>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</si>
  <si>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</si>
  <si>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</si>
  <si>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</si>
  <si>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</si>
  <si>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</si>
  <si>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</si>
  <si>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</si>
  <si>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</si>
  <si>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</si>
  <si>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</si>
  <si>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</si>
  <si>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</si>
  <si>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</si>
  <si>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</si>
  <si>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</si>
  <si>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</si>
  <si>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</si>
  <si>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</si>
  <si>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</si>
  <si>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</si>
  <si>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</si>
  <si>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</si>
  <si>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</si>
  <si>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</si>
  <si>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</si>
  <si>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</si>
  <si>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</si>
  <si>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</si>
  <si>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</si>
  <si>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</si>
  <si>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</si>
  <si>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</si>
  <si>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</si>
  <si>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</si>
  <si>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</si>
  <si>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</si>
  <si>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</si>
  <si>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</si>
  <si>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</si>
  <si>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</si>
  <si>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</si>
  <si>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</si>
  <si>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</si>
  <si>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</si>
  <si>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</si>
  <si>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</si>
  <si>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</si>
  <si>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</si>
  <si>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</si>
  <si>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</si>
  <si>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</si>
  <si>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</si>
  <si>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</si>
  <si>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</si>
  <si>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</si>
  <si>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</si>
  <si>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</si>
  <si>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</si>
  <si>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</si>
  <si>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</si>
  <si>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</si>
  <si>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</si>
  <si>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</si>
  <si>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</si>
  <si>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</si>
  <si>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</si>
  <si>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</si>
  <si>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</si>
  <si>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</si>
  <si>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</si>
  <si>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</si>
  <si>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</si>
  <si>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</si>
  <si>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</si>
  <si>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</si>
  <si>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</si>
  <si>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</si>
  <si>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</si>
  <si>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</si>
  <si>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</si>
  <si>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</si>
  <si>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</si>
  <si>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</si>
  <si>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</si>
  <si>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</si>
  <si>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</si>
  <si>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</si>
  <si>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</si>
  <si>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</si>
  <si>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</si>
  <si>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</si>
  <si>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</si>
  <si>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</si>
  <si>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</si>
  <si>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</si>
  <si>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</si>
  <si>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</si>
  <si>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</si>
  <si>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</si>
  <si>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</si>
  <si>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</si>
  <si>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</si>
  <si>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</si>
  <si>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</si>
  <si>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</si>
  <si>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</si>
  <si>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</si>
  <si>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</si>
  <si>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</si>
  <si>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</si>
  <si>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</si>
  <si>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</si>
  <si>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</si>
  <si>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</si>
  <si>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</si>
  <si>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</si>
  <si>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</si>
  <si>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</si>
  <si>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</si>
  <si>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</si>
  <si>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</si>
  <si>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</si>
  <si>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</si>
  <si>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</si>
  <si>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</si>
  <si>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</si>
  <si>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</si>
  <si>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</si>
  <si>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</si>
  <si>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</si>
  <si>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</si>
  <si>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</si>
  <si>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</si>
  <si>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</si>
  <si>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</si>
  <si>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</si>
  <si>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</si>
  <si>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</si>
  <si>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</si>
  <si>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</si>
  <si>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</si>
  <si>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</si>
  <si>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</si>
  <si>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</si>
  <si>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</si>
  <si>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</si>
  <si>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</si>
  <si>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</si>
  <si>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</si>
  <si>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</si>
  <si>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</si>
  <si>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</si>
  <si>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</si>
  <si>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</si>
  <si>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</si>
  <si>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</si>
  <si>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</si>
  <si>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</si>
  <si>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</si>
  <si>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</si>
  <si>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</si>
  <si>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</si>
  <si>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</si>
  <si>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</si>
  <si>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</si>
  <si>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</si>
  <si>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</si>
  <si>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</si>
  <si>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</si>
  <si>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</si>
  <si>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</si>
  <si>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</si>
  <si>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</si>
  <si>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</si>
  <si>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</si>
  <si>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</si>
  <si>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</si>
  <si>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</si>
  <si>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</si>
  <si>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</si>
  <si>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</si>
  <si>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</si>
  <si>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</si>
  <si>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</si>
  <si>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</si>
  <si>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</si>
  <si>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</si>
  <si>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</si>
  <si>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</si>
  <si>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</si>
  <si>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</si>
  <si>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</si>
  <si>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</si>
  <si>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</si>
  <si>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</si>
  <si>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</si>
  <si>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</si>
  <si>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</si>
  <si>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</si>
  <si>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</si>
  <si>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</si>
  <si>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</si>
  <si>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</si>
  <si>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</si>
  <si>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</si>
  <si>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</si>
  <si>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</si>
  <si>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</si>
  <si>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</si>
  <si>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</si>
  <si>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</si>
  <si>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</si>
  <si>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</si>
  <si>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</si>
  <si>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</si>
  <si>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</si>
  <si>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</si>
  <si>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</si>
  <si>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</si>
  <si>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</si>
  <si>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</si>
  <si>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</si>
  <si>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</si>
  <si>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</si>
  <si>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</si>
  <si>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</si>
  <si>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</si>
  <si>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</si>
  <si>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</si>
  <si>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</si>
  <si>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</si>
  <si>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</si>
  <si>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</si>
  <si>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</si>
  <si>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</si>
  <si>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</si>
  <si>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</si>
  <si>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</si>
  <si>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</si>
  <si>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</si>
  <si>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</si>
  <si>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</si>
  <si>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</si>
  <si>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</si>
  <si>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</si>
  <si>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</si>
  <si>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</si>
  <si>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</si>
  <si>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</si>
  <si>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</si>
  <si>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</si>
  <si>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</si>
  <si>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</si>
  <si>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</si>
  <si>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</si>
  <si>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</si>
  <si>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</si>
  <si>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</si>
  <si>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</si>
  <si>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</si>
  <si>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</si>
  <si>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</si>
  <si>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</si>
  <si>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</si>
  <si>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</si>
  <si>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</si>
  <si>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</si>
  <si>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</si>
  <si>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</si>
  <si>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</si>
  <si>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</si>
  <si>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</si>
  <si>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</si>
  <si>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</si>
  <si>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</si>
  <si>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</si>
  <si>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</si>
  <si>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</si>
  <si>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</si>
  <si>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</si>
  <si>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</si>
  <si>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</si>
  <si>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</si>
  <si>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</si>
  <si>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</si>
  <si>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</si>
  <si>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</si>
  <si>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</si>
  <si>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</si>
  <si>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</si>
  <si>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</si>
  <si>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</si>
  <si>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</si>
  <si>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</si>
  <si>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</si>
  <si>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</si>
  <si>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</si>
  <si>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</si>
  <si>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</si>
  <si>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</si>
  <si>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</si>
  <si>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</si>
  <si>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</si>
  <si>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</si>
  <si>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</si>
  <si>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</si>
  <si>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</si>
  <si>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</si>
  <si>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</si>
  <si>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</si>
  <si>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</si>
  <si>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</si>
  <si>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</si>
  <si>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</si>
  <si>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</si>
  <si>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</si>
  <si>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</si>
  <si>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</si>
  <si>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</si>
  <si>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</si>
  <si>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</si>
  <si>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</si>
  <si>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</si>
  <si>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</si>
  <si>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</si>
  <si>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</si>
  <si>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</si>
  <si>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</si>
  <si>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</si>
  <si>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</si>
  <si>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</si>
  <si>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</si>
  <si>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</si>
  <si>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</si>
  <si>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</si>
  <si>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</si>
  <si>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</si>
  <si>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</si>
  <si>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</si>
  <si>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</si>
  <si>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</si>
  <si>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</si>
  <si>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</si>
  <si>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</si>
  <si>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</si>
  <si>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</si>
  <si>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</si>
  <si>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</si>
  <si>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</si>
  <si>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</si>
  <si>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</si>
  <si>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</si>
  <si>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</si>
  <si>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</si>
  <si>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</si>
  <si>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</si>
  <si>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</si>
  <si>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</si>
  <si>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</si>
  <si>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</si>
  <si>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</si>
  <si>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</si>
  <si>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</si>
  <si>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</si>
  <si>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</si>
  <si>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</si>
  <si>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</si>
  <si>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</si>
  <si>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</si>
  <si>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</si>
  <si>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</si>
  <si>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</si>
  <si>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</si>
  <si>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</si>
  <si>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</si>
  <si>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</si>
  <si>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</si>
  <si>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</si>
  <si>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</si>
  <si>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</si>
  <si>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</si>
  <si>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</si>
  <si>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</si>
  <si>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</si>
  <si>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</si>
  <si>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</si>
  <si>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</si>
  <si>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</si>
  <si>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</si>
  <si>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</si>
  <si>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</si>
  <si>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</si>
  <si>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</si>
  <si>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</si>
  <si>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</si>
  <si>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</si>
  <si>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</si>
  <si>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</si>
  <si>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</si>
  <si>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</si>
  <si>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</si>
  <si>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</si>
  <si>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</si>
  <si>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</si>
  <si>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</si>
  <si>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</si>
  <si>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</si>
  <si>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</si>
  <si>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</si>
  <si>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</si>
  <si>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</si>
  <si>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</si>
  <si>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</si>
  <si>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</si>
  <si>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</si>
  <si>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</si>
  <si>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</si>
  <si>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</si>
  <si>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</si>
  <si>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</si>
  <si>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</si>
  <si>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</si>
  <si>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</si>
  <si>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</si>
  <si>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</si>
  <si>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</si>
  <si>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</si>
  <si>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</si>
  <si>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</si>
  <si>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</si>
  <si>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</si>
  <si>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</si>
  <si>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</si>
  <si>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</si>
  <si>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</si>
  <si>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</si>
  <si>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</si>
  <si>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</si>
  <si>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</si>
  <si>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</si>
  <si>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</si>
  <si>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</si>
  <si>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</si>
  <si>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</si>
  <si>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</si>
  <si>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</si>
  <si>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</si>
  <si>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</si>
  <si>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</si>
  <si>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</si>
  <si>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</si>
  <si>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</si>
  <si>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</si>
  <si>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</si>
  <si>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</si>
  <si>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</si>
  <si>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</si>
  <si>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</si>
  <si>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</si>
  <si>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</si>
  <si>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</si>
  <si>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</si>
  <si>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</si>
  <si>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</si>
  <si>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</si>
  <si>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</si>
  <si>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</si>
  <si>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</si>
  <si>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</si>
  <si>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</si>
  <si>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</si>
  <si>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</si>
  <si>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</si>
  <si>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</si>
  <si>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</si>
  <si>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</si>
  <si>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</si>
  <si>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</si>
  <si>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</si>
  <si>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</si>
  <si>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</si>
  <si>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</si>
  <si>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</si>
  <si>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</si>
  <si>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</si>
  <si>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</si>
  <si>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</si>
  <si>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</si>
  <si>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</si>
  <si>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</si>
  <si>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</si>
  <si>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</si>
  <si>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</si>
  <si>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</si>
  <si>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</si>
  <si>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</si>
  <si>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</si>
  <si>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</si>
  <si>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</si>
  <si>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</si>
  <si>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</si>
  <si>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</si>
  <si>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</si>
  <si>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</si>
  <si>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</si>
  <si>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</si>
  <si>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</si>
  <si>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</si>
  <si>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</si>
  <si>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</si>
  <si>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</si>
  <si>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</si>
  <si>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</si>
  <si>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</si>
  <si>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</si>
  <si>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</si>
  <si>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</si>
  <si>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</si>
  <si>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</si>
  <si>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</si>
  <si>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</si>
  <si>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</si>
  <si>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</si>
  <si>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</si>
  <si>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</si>
  <si>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</si>
  <si>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</si>
  <si>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</si>
  <si>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</si>
  <si>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</si>
  <si>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</si>
  <si>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</si>
  <si>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</si>
  <si>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</si>
  <si>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</si>
  <si>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</si>
  <si>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</si>
  <si>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</si>
  <si>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</si>
  <si>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</si>
  <si>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</si>
  <si>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</si>
  <si>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</si>
  <si>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</si>
  <si>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</si>
  <si>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</si>
  <si>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</si>
  <si>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</si>
  <si>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</si>
  <si>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</si>
  <si>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</si>
  <si>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</si>
  <si>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</si>
  <si>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</si>
  <si>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</si>
  <si>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</si>
  <si>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</si>
  <si>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</si>
  <si>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</si>
  <si>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</si>
  <si>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</si>
  <si>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</si>
  <si>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</si>
  <si>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</si>
  <si>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</si>
  <si>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</si>
  <si>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</si>
  <si>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</si>
  <si>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</si>
  <si>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</si>
  <si>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</si>
  <si>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</si>
  <si>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</si>
  <si>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</si>
  <si>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</si>
  <si>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</si>
  <si>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</si>
  <si>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</si>
  <si>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</si>
  <si>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</si>
  <si>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</si>
  <si>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</si>
  <si>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</si>
  <si>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</si>
  <si>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</si>
  <si>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</si>
  <si>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</si>
  <si>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</si>
  <si>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</si>
  <si>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</si>
  <si>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</si>
  <si>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</si>
  <si>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</si>
  <si>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</si>
  <si>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</si>
  <si>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</si>
  <si>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</si>
  <si>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</si>
  <si>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</si>
  <si>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</si>
  <si>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</si>
  <si>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</si>
  <si>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</si>
  <si>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</si>
  <si>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</si>
  <si>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</si>
  <si>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</si>
  <si>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</si>
  <si>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</si>
  <si>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</si>
  <si>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</si>
  <si>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</si>
  <si>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</si>
  <si>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</si>
  <si>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</si>
  <si>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</si>
  <si>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</si>
  <si>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</si>
  <si>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</si>
  <si>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</si>
  <si>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</si>
  <si>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</si>
  <si>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</si>
  <si>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</si>
  <si>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</si>
  <si>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</si>
  <si>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</si>
  <si>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</si>
  <si>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</si>
  <si>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</si>
  <si>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</si>
  <si>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</si>
  <si>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</si>
  <si>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</si>
  <si>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</si>
  <si>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</si>
  <si>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</si>
  <si>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</si>
  <si>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</si>
  <si>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</si>
  <si>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</si>
  <si>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</si>
  <si>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</si>
  <si>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</si>
  <si>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</si>
  <si>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</si>
  <si>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</si>
  <si>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</si>
  <si>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</si>
  <si>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</si>
  <si>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</si>
  <si>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</si>
  <si>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</si>
  <si>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</si>
  <si>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</si>
  <si>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</si>
  <si>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</si>
  <si>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</si>
  <si>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</si>
  <si>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</si>
  <si>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</si>
  <si>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</si>
  <si>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</si>
  <si>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</si>
  <si>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</si>
  <si>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</si>
  <si>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</si>
  <si>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</si>
  <si>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</si>
  <si>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</si>
  <si>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</si>
  <si>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</si>
  <si>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</si>
  <si>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</si>
  <si>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</si>
  <si>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</si>
  <si>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</si>
  <si>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</si>
  <si>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</si>
  <si>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</si>
  <si>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</si>
  <si>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</si>
  <si>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</si>
  <si>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</si>
  <si>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</si>
  <si>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</si>
  <si>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</si>
  <si>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</si>
  <si>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</si>
  <si>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</si>
  <si>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</si>
  <si>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</si>
  <si>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</si>
  <si>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</si>
  <si>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</si>
  <si>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</si>
  <si>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</si>
  <si>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</si>
  <si>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</si>
  <si>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</si>
  <si>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</si>
  <si>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</si>
  <si>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</si>
  <si>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</si>
  <si>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</si>
  <si>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</si>
  <si>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</si>
  <si>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</si>
  <si>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</si>
  <si>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</si>
  <si>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</si>
  <si>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</si>
  <si>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</si>
  <si>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</si>
  <si>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</si>
  <si>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</si>
  <si>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</si>
  <si>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</si>
  <si>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</si>
  <si>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</si>
  <si>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</si>
  <si>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</si>
  <si>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</si>
  <si>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</si>
  <si>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</si>
  <si>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</si>
  <si>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</si>
  <si>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</si>
  <si>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</si>
  <si>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</si>
  <si>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</si>
  <si>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</si>
  <si>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</si>
  <si>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</si>
  <si>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</si>
  <si>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</si>
  <si>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</si>
  <si>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</si>
  <si>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</si>
  <si>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</si>
  <si>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</si>
  <si>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</si>
  <si>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</si>
  <si>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</si>
  <si>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</si>
  <si>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</si>
  <si>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</si>
  <si>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</si>
  <si>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</si>
  <si>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</si>
  <si>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</si>
  <si>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</si>
  <si>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</si>
  <si>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</si>
  <si>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</si>
  <si>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</si>
  <si>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</si>
  <si>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</si>
  <si>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</si>
  <si>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</si>
  <si>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</si>
  <si>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</si>
  <si>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</si>
  <si>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</si>
  <si>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</si>
  <si>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</si>
  <si>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</si>
  <si>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</si>
  <si>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</si>
  <si>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</si>
  <si>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</si>
  <si>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</si>
  <si>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</si>
  <si>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</si>
  <si>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</si>
  <si>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</si>
  <si>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</si>
  <si>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</si>
  <si>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</si>
  <si>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</si>
  <si>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</si>
  <si>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</si>
  <si>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</si>
  <si>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</si>
  <si>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</si>
  <si>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</si>
  <si>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</si>
  <si>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</si>
  <si>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</si>
  <si>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</si>
  <si>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</si>
  <si>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</si>
  <si>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</si>
  <si>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</si>
  <si>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</si>
  <si>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</si>
  <si>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</si>
  <si>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</si>
  <si>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</si>
  <si>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</si>
  <si>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</si>
  <si>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</si>
  <si>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</si>
  <si>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</si>
  <si>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</si>
  <si>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</si>
  <si>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</si>
  <si>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</si>
  <si>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</si>
  <si>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</si>
  <si>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</si>
  <si>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</si>
  <si>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</si>
  <si>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</si>
  <si>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</si>
  <si>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</si>
  <si>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</si>
  <si>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</si>
  <si>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</si>
  <si>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</si>
  <si>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</si>
  <si>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</si>
  <si>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</si>
  <si>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</si>
  <si>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</si>
  <si>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</si>
  <si>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</si>
  <si>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</si>
  <si>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</si>
  <si>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</si>
  <si>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</si>
  <si>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</si>
  <si>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</si>
  <si>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</si>
  <si>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</si>
  <si>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</si>
  <si>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</si>
  <si>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</si>
  <si>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</si>
  <si>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</si>
  <si>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</si>
  <si>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</si>
  <si>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</si>
  <si>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</si>
  <si>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</si>
  <si>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</si>
  <si>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</si>
  <si>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</si>
  <si>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</si>
  <si>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</si>
  <si>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</si>
  <si>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</si>
  <si>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</si>
  <si>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</si>
  <si>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</si>
  <si>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</si>
  <si>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</si>
  <si>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</si>
  <si>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</si>
  <si>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</si>
  <si>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</si>
  <si>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</si>
  <si>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</si>
  <si>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</si>
  <si>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</si>
  <si>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</si>
  <si>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</si>
  <si>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</si>
  <si>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</si>
  <si>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</si>
  <si>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</si>
  <si>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</si>
  <si>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</si>
  <si>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</si>
  <si>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</si>
  <si>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</si>
  <si>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</si>
  <si>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</si>
  <si>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</si>
  <si>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</si>
  <si>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</si>
  <si>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</si>
  <si>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</si>
  <si>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</si>
  <si>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</si>
  <si>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</si>
  <si>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</si>
  <si>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</si>
  <si>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</si>
  <si>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</si>
  <si>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</si>
  <si>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</si>
  <si>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</si>
  <si>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</si>
  <si>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</si>
  <si>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</si>
  <si>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</si>
  <si>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</si>
  <si>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</si>
  <si>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</si>
  <si>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</si>
  <si>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</si>
  <si>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</si>
  <si>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</si>
  <si>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</si>
  <si>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</si>
  <si>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</si>
  <si>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</si>
  <si>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</si>
  <si>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</si>
  <si>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</si>
  <si>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</si>
  <si>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</si>
  <si>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</si>
  <si>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</si>
  <si>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</si>
  <si>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</si>
  <si>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</si>
  <si>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</si>
  <si>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</si>
  <si>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</si>
  <si>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</si>
  <si>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</si>
  <si>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</si>
  <si>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</si>
  <si>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</si>
  <si>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</si>
  <si>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</si>
  <si>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</si>
  <si>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</si>
  <si>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</si>
  <si>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</si>
  <si>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</si>
  <si>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</si>
  <si>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</si>
  <si>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</si>
  <si>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</si>
  <si>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</si>
  <si>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</si>
  <si>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</si>
  <si>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</si>
  <si>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</si>
  <si>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</si>
  <si>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</si>
  <si>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</si>
  <si>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</si>
  <si>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</si>
  <si>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</si>
  <si>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</si>
  <si>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</si>
  <si>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</si>
  <si>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</si>
  <si>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</si>
  <si>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</si>
  <si>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</si>
  <si>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</si>
  <si>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</si>
  <si>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</si>
  <si>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</si>
  <si>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</si>
  <si>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</si>
  <si>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</si>
  <si>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</si>
  <si>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</si>
  <si>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</si>
  <si>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</si>
  <si>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</si>
  <si>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</si>
  <si>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</si>
  <si>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</si>
  <si>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</si>
  <si>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</si>
  <si>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</si>
  <si>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</si>
  <si>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</si>
  <si>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</si>
  <si>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</si>
  <si>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</si>
  <si>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</si>
  <si>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</si>
  <si>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</si>
  <si>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</si>
  <si>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</si>
  <si>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</si>
  <si>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</si>
  <si>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</si>
  <si>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</si>
  <si>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</si>
  <si>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</si>
  <si>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</si>
  <si>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</si>
  <si>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</si>
  <si>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</si>
  <si>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</si>
  <si>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</si>
  <si>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</si>
  <si>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</si>
  <si>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</si>
  <si>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</si>
  <si>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</si>
  <si>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</si>
  <si>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</si>
  <si>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</si>
  <si>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</si>
  <si>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</si>
  <si>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</si>
  <si>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</si>
  <si>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</si>
  <si>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</si>
  <si>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</si>
  <si>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</si>
  <si>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</si>
  <si>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</si>
  <si>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</si>
  <si>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</si>
  <si>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</si>
  <si>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</si>
  <si>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</si>
  <si>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</si>
  <si>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</si>
  <si>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</si>
  <si>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</si>
  <si>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</si>
  <si>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</si>
  <si>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</si>
  <si>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</si>
  <si>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</si>
  <si>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</si>
  <si>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</si>
  <si>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</si>
  <si>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</si>
  <si>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</si>
  <si>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</si>
  <si>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</si>
  <si>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</si>
  <si>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</si>
  <si>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</si>
  <si>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</si>
  <si>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</si>
  <si>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</si>
  <si>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</si>
  <si>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</si>
  <si>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</si>
  <si>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</si>
  <si>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</si>
  <si>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</si>
  <si>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</si>
  <si>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</si>
  <si>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</si>
  <si>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</si>
  <si>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</si>
  <si>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</si>
  <si>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</si>
  <si>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</si>
  <si>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</si>
  <si>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</si>
  <si>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</si>
  <si>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</si>
  <si>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</si>
  <si>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</si>
  <si>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</si>
  <si>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</si>
  <si>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</si>
  <si>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</si>
  <si>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</si>
  <si>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</si>
  <si>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</si>
  <si>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</si>
  <si>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</si>
  <si>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</si>
  <si>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</si>
  <si>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</si>
  <si>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</si>
  <si>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</si>
  <si>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</si>
  <si>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</si>
  <si>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</si>
  <si>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</si>
  <si>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</si>
  <si>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</si>
  <si>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</si>
  <si>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</si>
  <si>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</si>
  <si>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</si>
  <si>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</si>
  <si>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</si>
  <si>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</si>
  <si>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</si>
  <si>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</si>
  <si>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</si>
  <si>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</si>
  <si>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</si>
  <si>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</si>
  <si>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</si>
  <si>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</si>
  <si>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</si>
  <si>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</si>
  <si>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</si>
  <si>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</si>
  <si>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</si>
  <si>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</si>
  <si>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</si>
  <si>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</si>
  <si>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</si>
  <si>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</si>
  <si>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</si>
  <si>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</si>
  <si>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</si>
  <si>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</si>
  <si>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</si>
  <si>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</si>
  <si>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</si>
  <si>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</si>
  <si>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</si>
  <si>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</si>
  <si>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</si>
  <si>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</si>
  <si>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</si>
  <si>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</si>
  <si>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</si>
  <si>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</si>
  <si>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</si>
  <si>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</si>
  <si>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</si>
  <si>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</si>
  <si>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</si>
  <si>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</si>
  <si>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</si>
  <si>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</si>
  <si>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</si>
  <si>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</si>
  <si>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</si>
  <si>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</si>
  <si>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</si>
  <si>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</si>
  <si>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</si>
  <si>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</si>
  <si>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</si>
  <si>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</si>
  <si>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</si>
  <si>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</si>
  <si>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</si>
  <si>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</si>
  <si>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</si>
  <si>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</si>
  <si>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</si>
  <si>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</si>
  <si>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</si>
  <si>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</si>
  <si>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</si>
  <si>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</si>
  <si>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</si>
  <si>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</si>
  <si>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</si>
  <si>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</si>
  <si>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</si>
  <si>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</si>
  <si>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</si>
  <si>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</si>
  <si>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</si>
  <si>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</si>
  <si>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</si>
  <si>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</si>
  <si>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</si>
  <si>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</si>
  <si>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</si>
  <si>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</si>
  <si>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</si>
  <si>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</si>
  <si>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</si>
  <si>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</si>
  <si>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</si>
  <si>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</si>
  <si>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</si>
  <si>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</si>
  <si>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</si>
  <si>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</si>
  <si>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</si>
  <si>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</si>
  <si>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</si>
  <si>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</si>
  <si>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</si>
  <si>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</si>
  <si>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</si>
  <si>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</si>
  <si>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</si>
  <si>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</si>
  <si>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</si>
  <si>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</si>
  <si>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</si>
  <si>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</si>
  <si>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</si>
  <si>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</si>
  <si>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</si>
  <si>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</si>
  <si>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</si>
  <si>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</si>
  <si>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</si>
  <si>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</si>
  <si>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</si>
  <si>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</si>
  <si>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</si>
  <si>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</si>
  <si>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</si>
  <si>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</si>
  <si>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</si>
  <si>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</si>
  <si>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</si>
  <si>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</si>
  <si>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</si>
  <si>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</si>
  <si>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</si>
  <si>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</si>
  <si>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</si>
  <si>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</si>
  <si>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</si>
  <si>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</si>
  <si>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</si>
  <si>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</si>
  <si>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</si>
  <si>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</si>
  <si>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</si>
  <si>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</si>
  <si>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</si>
  <si>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</si>
  <si>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</si>
  <si>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</si>
  <si>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</si>
  <si>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</si>
  <si>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</si>
  <si>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</si>
  <si>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</si>
  <si>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</si>
  <si>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</si>
  <si>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</si>
  <si>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</si>
  <si>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</si>
  <si>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</si>
  <si>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</si>
  <si>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</si>
  <si>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</si>
  <si>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</si>
  <si>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</si>
  <si>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</si>
  <si>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</si>
  <si>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</si>
  <si>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</si>
  <si>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</si>
  <si>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</si>
  <si>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</si>
  <si>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</si>
  <si>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</si>
  <si>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</si>
  <si>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</si>
  <si>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</si>
  <si>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</si>
  <si>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</si>
  <si>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</si>
  <si>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</si>
  <si>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</si>
  <si>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</si>
  <si>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</si>
  <si>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</si>
  <si>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</si>
  <si>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</si>
  <si>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</si>
  <si>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</si>
  <si>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</si>
  <si>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</si>
  <si>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</si>
  <si>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</si>
  <si>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</si>
  <si>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</si>
  <si>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</si>
  <si>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</si>
  <si>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</si>
  <si>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</si>
  <si>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</si>
  <si>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</si>
  <si>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</si>
  <si>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</si>
  <si>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</si>
  <si>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</si>
  <si>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</si>
  <si>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</si>
  <si>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</si>
  <si>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</si>
  <si>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</si>
  <si>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</si>
  <si>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</si>
  <si>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</si>
  <si>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</si>
  <si>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</si>
  <si>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</si>
  <si>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</si>
  <si>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</si>
  <si>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</si>
  <si>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</si>
  <si>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</si>
  <si>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</si>
  <si>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</si>
  <si>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</si>
  <si>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</si>
  <si>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</si>
  <si>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</si>
  <si>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</si>
  <si>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</si>
  <si>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</si>
  <si>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</si>
  <si>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</si>
  <si>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</si>
  <si>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</si>
  <si>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</si>
  <si>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</si>
  <si>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</si>
  <si>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</si>
  <si>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</si>
  <si>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</si>
  <si>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</si>
  <si>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</si>
  <si>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</si>
  <si>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</si>
  <si>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</si>
  <si>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</si>
  <si>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</si>
  <si>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</si>
  <si>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</si>
  <si>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</si>
  <si>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</si>
  <si>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</si>
  <si>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</si>
  <si>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</si>
  <si>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</si>
  <si>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</si>
  <si>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</si>
  <si>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</si>
  <si>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</si>
  <si>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</si>
  <si>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</si>
  <si>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</si>
  <si>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</si>
  <si>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</si>
  <si>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</si>
  <si>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</si>
  <si>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</si>
  <si>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</si>
  <si>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</si>
  <si>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</si>
  <si>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</si>
  <si>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</si>
  <si>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</si>
  <si>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</si>
  <si>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</si>
  <si>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</si>
  <si>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</si>
  <si>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</si>
  <si>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</si>
  <si>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</si>
  <si>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</si>
  <si>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</si>
  <si>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</si>
  <si>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</si>
  <si>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</si>
  <si>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</si>
  <si>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</si>
  <si>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</si>
  <si>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</si>
  <si>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</si>
  <si>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</si>
  <si>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</si>
  <si>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</si>
  <si>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</si>
  <si>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</si>
  <si>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</si>
  <si>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</si>
  <si>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</si>
  <si>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</si>
  <si>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</si>
  <si>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</si>
  <si>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</si>
  <si>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</si>
  <si>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</si>
  <si>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</si>
  <si>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</si>
  <si>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</si>
  <si>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</si>
  <si>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</si>
  <si>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</si>
  <si>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</si>
  <si>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</si>
  <si>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</si>
  <si>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</si>
  <si>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</si>
  <si>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</si>
  <si>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</si>
  <si>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</si>
  <si>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</si>
  <si>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</si>
  <si>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</si>
  <si>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</si>
  <si>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</si>
  <si>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</si>
  <si>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</si>
  <si>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</si>
  <si>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</si>
  <si>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</si>
  <si>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</si>
  <si>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</si>
  <si>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</si>
  <si>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</si>
  <si>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</si>
  <si>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</si>
  <si>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</si>
  <si>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</si>
  <si>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</si>
  <si>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</si>
  <si>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</si>
  <si>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</si>
  <si>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</si>
  <si>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</si>
  <si>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</si>
  <si>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</si>
  <si>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</si>
  <si>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</si>
  <si>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</si>
  <si>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</si>
  <si>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</si>
  <si>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</si>
  <si>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</si>
  <si>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</si>
  <si>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</si>
  <si>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</si>
  <si>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</si>
  <si>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</si>
  <si>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</si>
  <si>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</si>
  <si>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</si>
  <si>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</si>
  <si>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</si>
  <si>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</si>
  <si>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</si>
  <si>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</si>
  <si>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</si>
  <si>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</si>
  <si>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</si>
  <si>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</si>
  <si>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</si>
  <si>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</si>
  <si>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</si>
  <si>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</si>
  <si>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</si>
  <si>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</si>
  <si>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</si>
  <si>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</si>
  <si>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</si>
  <si>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</si>
  <si>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</si>
  <si>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</si>
  <si>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</si>
  <si>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</si>
  <si>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</si>
  <si>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</si>
  <si>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</si>
  <si>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</si>
  <si>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</si>
  <si>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</si>
  <si>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</si>
  <si>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</si>
  <si>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</si>
  <si>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</si>
  <si>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</si>
  <si>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</si>
  <si>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</si>
  <si>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</si>
  <si>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</si>
  <si>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</si>
  <si>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</si>
  <si>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</si>
  <si>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</si>
  <si>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</si>
  <si>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</si>
  <si>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</si>
  <si>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</si>
  <si>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</si>
  <si>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</si>
  <si>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</si>
  <si>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</si>
  <si>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</si>
  <si>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</si>
  <si>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</si>
  <si>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</si>
  <si>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</si>
  <si>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</si>
  <si>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</si>
  <si>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</si>
  <si>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</si>
  <si>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</si>
  <si>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</si>
  <si>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</si>
  <si>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</si>
  <si>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</si>
  <si>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</si>
  <si>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</si>
  <si>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</si>
  <si>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</si>
  <si>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</si>
  <si>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</si>
  <si>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</si>
  <si>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</si>
  <si>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</si>
  <si>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</si>
  <si>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</si>
  <si>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</si>
  <si>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</si>
  <si>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</si>
  <si>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</si>
  <si>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</si>
  <si>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</si>
  <si>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</si>
  <si>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</si>
  <si>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</si>
  <si>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</si>
  <si>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</si>
  <si>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</si>
  <si>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</si>
  <si>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</si>
  <si>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</si>
  <si>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</si>
  <si>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</si>
  <si>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</si>
  <si>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</si>
  <si>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</si>
  <si>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</si>
  <si>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</si>
  <si>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</si>
  <si>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</si>
  <si>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</si>
  <si>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</si>
  <si>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</si>
  <si>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</si>
  <si>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</si>
  <si>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</si>
  <si>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</si>
  <si>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</si>
  <si>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</si>
  <si>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</si>
  <si>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</si>
  <si>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</si>
  <si>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</si>
  <si>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</si>
  <si>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</si>
  <si>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</si>
  <si>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</si>
  <si>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</si>
  <si>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</si>
  <si>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</si>
  <si>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</si>
  <si>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</si>
  <si>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</si>
  <si>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</si>
  <si>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</si>
  <si>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</si>
  <si>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</si>
  <si>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</si>
  <si>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</si>
  <si>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</si>
  <si>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</si>
  <si>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</si>
  <si>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</si>
  <si>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</si>
  <si>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</si>
  <si>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</si>
  <si>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</si>
  <si>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</si>
  <si>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</si>
  <si>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</si>
  <si>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</si>
  <si>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</si>
  <si>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</si>
  <si>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</si>
  <si>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</si>
  <si>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</si>
  <si>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</si>
  <si>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</si>
  <si>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</si>
  <si>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</si>
  <si>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</si>
  <si>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</si>
  <si>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</si>
  <si>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</si>
  <si>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</si>
  <si>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</si>
  <si>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</si>
  <si>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</si>
  <si>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</si>
  <si>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</si>
  <si>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</si>
  <si>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</si>
  <si>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</si>
  <si>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</si>
  <si>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</si>
  <si>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</si>
  <si>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</si>
  <si>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</si>
  <si>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</si>
  <si>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</si>
  <si>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</si>
  <si>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</si>
  <si>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</si>
  <si>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</si>
  <si>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</si>
  <si>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</si>
  <si>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</si>
  <si>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</si>
  <si>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</si>
  <si>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</si>
  <si>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</si>
  <si>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</si>
  <si>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</si>
  <si>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</si>
  <si>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</si>
  <si>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</si>
  <si>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</si>
  <si>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</si>
  <si>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</si>
  <si>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</si>
  <si>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</si>
  <si>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</si>
  <si>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</si>
  <si>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</si>
  <si>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</si>
  <si>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</si>
  <si>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</si>
  <si>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</si>
  <si>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</si>
  <si>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</si>
  <si>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</si>
  <si>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</si>
  <si>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</si>
  <si>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</si>
  <si>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</si>
  <si>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</si>
  <si>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</si>
  <si>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</si>
  <si>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</si>
  <si>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</si>
  <si>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</si>
  <si>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</si>
  <si>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</si>
  <si>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</si>
  <si>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</si>
  <si>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</si>
  <si>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</si>
  <si>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</si>
  <si>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</si>
  <si>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</si>
  <si>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</si>
  <si>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</si>
  <si>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</si>
  <si>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</si>
  <si>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</si>
  <si>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</si>
  <si>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</si>
  <si>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</si>
  <si>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</si>
  <si>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</si>
  <si>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</si>
  <si>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</si>
  <si>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</si>
  <si>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</si>
  <si>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</si>
  <si>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</si>
  <si>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</si>
  <si>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</si>
  <si>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</si>
  <si>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</si>
  <si>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</si>
  <si>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</si>
  <si>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</si>
  <si>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</si>
  <si>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</si>
  <si>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</si>
  <si>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</si>
  <si>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</si>
  <si>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</si>
  <si>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</si>
  <si>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</si>
  <si>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</si>
  <si>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</si>
  <si>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</si>
  <si>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</si>
  <si>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</si>
  <si>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</si>
  <si>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</si>
  <si>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</si>
  <si>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</si>
  <si>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</si>
  <si>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</si>
  <si>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</si>
  <si>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</si>
  <si>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</si>
  <si>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</si>
  <si>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</si>
  <si>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</si>
  <si>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</si>
  <si>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</si>
  <si>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</si>
  <si>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</si>
  <si>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</si>
  <si>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</si>
  <si>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</si>
  <si>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</si>
  <si>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</si>
  <si>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</si>
  <si>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</si>
  <si>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</si>
  <si>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</si>
  <si>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</si>
  <si>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</si>
  <si>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</si>
  <si>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</si>
  <si>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</si>
  <si>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</si>
  <si>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</si>
  <si>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</si>
  <si>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</si>
  <si>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</si>
  <si>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</si>
  <si>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</si>
  <si>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</si>
  <si>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</si>
  <si>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</si>
  <si>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</si>
  <si>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</si>
  <si>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</si>
  <si>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</si>
  <si>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</si>
  <si>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</si>
  <si>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</si>
  <si>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</si>
  <si>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</si>
  <si>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</si>
  <si>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</si>
  <si>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</si>
  <si>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</si>
  <si>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</si>
  <si>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</si>
  <si>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</si>
  <si>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</si>
  <si>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</si>
  <si>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</si>
  <si>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</si>
  <si>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</si>
  <si>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</si>
  <si>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</si>
  <si>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</si>
  <si>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</si>
  <si>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</si>
  <si>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</si>
  <si>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</si>
  <si>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</si>
  <si>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</si>
  <si>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</si>
  <si>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</si>
  <si>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</si>
  <si>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</si>
  <si>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</si>
  <si>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</si>
  <si>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</si>
  <si>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</si>
  <si>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</si>
  <si>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</si>
  <si>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</si>
  <si>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</si>
  <si>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</si>
  <si>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</si>
  <si>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</si>
  <si>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</si>
  <si>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</si>
  <si>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</si>
  <si>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</si>
  <si>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</si>
  <si>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</si>
  <si>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</si>
  <si>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</si>
  <si>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</si>
  <si>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</si>
  <si>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</si>
  <si>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</si>
  <si>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</si>
  <si>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</si>
  <si>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</si>
  <si>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</si>
  <si>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</si>
  <si>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</si>
  <si>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</si>
  <si>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</si>
  <si>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</si>
  <si>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</si>
  <si>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</si>
  <si>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</si>
  <si>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</si>
  <si>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</si>
  <si>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</si>
  <si>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</si>
  <si>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</si>
  <si>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</si>
  <si>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</si>
  <si>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</si>
  <si>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</si>
  <si>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</si>
  <si>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</si>
  <si>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</si>
  <si>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</si>
  <si>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</si>
  <si>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</si>
  <si>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</si>
  <si>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</si>
  <si>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</si>
  <si>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</si>
  <si>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</si>
  <si>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</si>
  <si>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</si>
  <si>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</si>
  <si>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</si>
  <si>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</si>
  <si>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</si>
  <si>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</si>
  <si>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</si>
  <si>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</si>
  <si>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</si>
  <si>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</si>
  <si>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</si>
  <si>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</si>
  <si>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</si>
  <si>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</si>
  <si>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</si>
  <si>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</si>
  <si>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</si>
  <si>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</si>
  <si>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</si>
  <si>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</si>
  <si>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</si>
  <si>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</si>
  <si>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</si>
  <si>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</si>
  <si>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</si>
  <si>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</si>
  <si>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</si>
  <si>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</si>
  <si>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</si>
  <si>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</si>
  <si>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</si>
  <si>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</si>
  <si>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</si>
  <si>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</si>
  <si>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</si>
  <si>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</si>
  <si>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</si>
  <si>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</si>
  <si>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</si>
  <si>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</si>
  <si>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</si>
  <si>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</si>
  <si>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</si>
  <si>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</si>
  <si>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</si>
  <si>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</si>
  <si>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</si>
  <si>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</si>
  <si>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</si>
  <si>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</si>
  <si>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</si>
  <si>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</si>
  <si>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</si>
  <si>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</si>
  <si>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</si>
  <si>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</si>
  <si>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</si>
  <si>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</si>
  <si>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</si>
  <si>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</si>
  <si>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</si>
  <si>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</si>
  <si>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</si>
  <si>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</si>
  <si>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</si>
  <si>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</si>
  <si>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</si>
  <si>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</si>
  <si>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</si>
  <si>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</si>
  <si>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</si>
  <si>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</si>
  <si>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</si>
  <si>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</si>
  <si>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</si>
  <si>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</si>
  <si>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</si>
  <si>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</si>
  <si>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</si>
  <si>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</si>
  <si>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</si>
  <si>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</si>
  <si>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</si>
  <si>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</si>
  <si>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</si>
  <si>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</si>
  <si>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</si>
  <si>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</si>
  <si>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</si>
  <si>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</si>
  <si>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</si>
  <si>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</si>
  <si>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</si>
  <si>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</si>
  <si>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</si>
  <si>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</si>
  <si>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</si>
  <si>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</si>
  <si>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</si>
  <si>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</si>
  <si>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</si>
  <si>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</si>
  <si>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</si>
  <si>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</si>
  <si>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</si>
  <si>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</si>
  <si>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</si>
  <si>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</si>
  <si>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</si>
  <si>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</si>
  <si>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</si>
  <si>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</si>
  <si>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</si>
  <si>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</si>
  <si>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</si>
  <si>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</si>
  <si>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</si>
  <si>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</si>
  <si>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</si>
  <si>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</si>
  <si>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</si>
  <si>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</si>
  <si>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</si>
  <si>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</si>
  <si>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</si>
  <si>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</si>
  <si>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</si>
  <si>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</si>
  <si>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</si>
  <si>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</si>
  <si>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</si>
  <si>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</si>
  <si>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</si>
  <si>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</si>
  <si>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</si>
  <si>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</si>
  <si>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</si>
  <si>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</si>
  <si>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</si>
  <si>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</si>
  <si>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</si>
  <si>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</si>
  <si>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</si>
  <si>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</si>
  <si>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</si>
  <si>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</si>
  <si>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</si>
  <si>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</si>
  <si>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</si>
  <si>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</si>
  <si>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</si>
  <si>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</si>
  <si>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</si>
  <si>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</si>
  <si>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</si>
  <si>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</si>
  <si>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</si>
  <si>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</si>
  <si>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</si>
  <si>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</si>
  <si>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</si>
  <si>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</si>
  <si>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</si>
  <si>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</si>
  <si>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</si>
  <si>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</si>
  <si>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</si>
  <si>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</si>
  <si>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</si>
  <si>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</si>
  <si>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</si>
  <si>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</si>
  <si>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</si>
  <si>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</si>
  <si>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</si>
  <si>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</si>
  <si>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</si>
  <si>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</si>
  <si>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</si>
  <si>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</si>
  <si>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</si>
  <si>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</si>
  <si>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</si>
  <si>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</si>
  <si>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</si>
  <si>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</si>
  <si>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</si>
  <si>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</si>
  <si>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</si>
  <si>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</si>
  <si>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</si>
  <si>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</si>
  <si>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</si>
  <si>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</si>
  <si>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</si>
  <si>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</si>
  <si>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</si>
  <si>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</si>
  <si>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</si>
  <si>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</si>
  <si>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</si>
  <si>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</si>
  <si>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</si>
  <si>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</si>
  <si>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</si>
  <si>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</si>
  <si>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</si>
  <si>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</si>
  <si>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</si>
  <si>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</si>
  <si>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</si>
  <si>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</si>
  <si>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</si>
  <si>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</si>
  <si>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</si>
  <si>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</si>
  <si>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</si>
  <si>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</si>
  <si>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</si>
  <si>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</si>
  <si>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</si>
  <si>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</si>
  <si>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</si>
  <si>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</si>
  <si>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</si>
  <si>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</si>
  <si>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</si>
  <si>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</si>
  <si>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</si>
  <si>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</si>
  <si>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</si>
  <si>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</si>
  <si>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</si>
  <si>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</si>
  <si>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</si>
  <si>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</si>
  <si>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</si>
  <si>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</si>
  <si>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</si>
  <si>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</si>
  <si>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</si>
  <si>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</si>
  <si>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</si>
  <si>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</si>
  <si>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</si>
  <si>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</si>
  <si>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</si>
  <si>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</si>
  <si>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</si>
  <si>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</si>
  <si>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</si>
  <si>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</si>
  <si>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</si>
  <si>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</si>
  <si>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</si>
  <si>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</si>
  <si>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</si>
  <si>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</si>
  <si>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</si>
  <si>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</si>
  <si>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</si>
  <si>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</si>
  <si>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</si>
  <si>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</si>
  <si>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</si>
  <si>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</si>
  <si>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</si>
  <si>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</si>
  <si>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</si>
  <si>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</si>
  <si>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</si>
  <si>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</si>
  <si>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</si>
  <si>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</si>
  <si>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</si>
  <si>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</si>
  <si>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</si>
  <si>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</si>
  <si>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</si>
  <si>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</si>
  <si>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</si>
  <si>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</si>
  <si>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</si>
  <si>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</si>
  <si>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</si>
  <si>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</si>
  <si>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</si>
  <si>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</si>
  <si>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</si>
  <si>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</si>
  <si>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</si>
  <si>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</si>
  <si>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</si>
  <si>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</si>
  <si>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</si>
  <si>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</si>
  <si>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</si>
  <si>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</si>
  <si>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</si>
  <si>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</si>
  <si>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</si>
  <si>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</si>
  <si>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</si>
  <si>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</si>
  <si>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</si>
  <si>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</si>
  <si>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</si>
  <si>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</si>
  <si>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</si>
  <si>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</si>
  <si>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</si>
  <si>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</si>
  <si>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</si>
  <si>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</si>
  <si>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</si>
  <si>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</si>
  <si>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</si>
  <si>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</si>
  <si>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</si>
  <si>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</si>
  <si>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</si>
  <si>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</si>
  <si>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</si>
  <si>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</si>
  <si>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</si>
  <si>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</si>
  <si>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</si>
  <si>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</si>
  <si>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</si>
  <si>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</si>
  <si>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</si>
  <si>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</si>
  <si>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</si>
  <si>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</si>
  <si>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</si>
  <si>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</si>
  <si>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</si>
  <si>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</si>
  <si>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</si>
  <si>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</si>
  <si>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</si>
  <si>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</si>
  <si>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</si>
  <si>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</si>
  <si>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</si>
  <si>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</si>
  <si>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</si>
  <si>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</si>
  <si>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</si>
  <si>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</si>
  <si>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</si>
  <si>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</si>
  <si>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</si>
  <si>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</si>
  <si>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</si>
  <si>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</si>
  <si>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</si>
  <si>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</si>
  <si>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</si>
  <si>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</si>
  <si>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</si>
  <si>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</si>
  <si>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</si>
  <si>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</si>
  <si>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</si>
  <si>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</si>
  <si>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</si>
  <si>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</si>
  <si>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</si>
  <si>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</si>
  <si>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</si>
  <si>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</si>
  <si>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</si>
  <si>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</si>
  <si>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</si>
  <si>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</si>
  <si>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</si>
  <si>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</si>
  <si>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</si>
  <si>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</si>
  <si>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</si>
  <si>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</si>
  <si>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</si>
  <si>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</si>
  <si>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</si>
  <si>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</si>
  <si>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</si>
  <si>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</si>
  <si>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</si>
  <si>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</si>
  <si>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</si>
  <si>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</si>
  <si>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</si>
  <si>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</si>
  <si>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</si>
  <si>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</si>
  <si>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</si>
  <si>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</si>
  <si>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</si>
  <si>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</si>
  <si>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</si>
  <si>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</si>
  <si>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</si>
  <si>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</si>
  <si>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</si>
  <si>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</si>
  <si>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</si>
  <si>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</si>
  <si>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</si>
  <si>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</si>
  <si>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</si>
  <si>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</si>
  <si>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</si>
  <si>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</si>
  <si>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</si>
  <si>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</si>
  <si>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</si>
  <si>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</si>
  <si>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</si>
  <si>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</si>
  <si>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</si>
  <si>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</si>
  <si>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</si>
  <si>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</si>
  <si>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</si>
  <si>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</si>
  <si>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</si>
  <si>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</si>
  <si>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</si>
  <si>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</si>
  <si>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</si>
  <si>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</si>
  <si>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</si>
  <si>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</si>
  <si>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</si>
  <si>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</si>
  <si>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</si>
  <si>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</si>
  <si>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</si>
  <si>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</si>
  <si>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</si>
  <si>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</si>
  <si>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</si>
  <si>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</si>
  <si>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</si>
  <si>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</si>
  <si>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</si>
  <si>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</si>
  <si>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</si>
  <si>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</si>
  <si>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</si>
  <si>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</si>
  <si>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</si>
  <si>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</si>
  <si>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</si>
  <si>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</si>
  <si>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</si>
  <si>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</si>
  <si>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</si>
  <si>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</si>
  <si>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</si>
  <si>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</si>
  <si>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</si>
  <si>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</si>
  <si>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</si>
  <si>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</si>
  <si>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</si>
  <si>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</si>
  <si>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</si>
  <si>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</si>
  <si>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</si>
  <si>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</si>
  <si>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</si>
  <si>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</si>
  <si>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</si>
  <si>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</si>
  <si>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</si>
  <si>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</si>
  <si>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</si>
  <si>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</si>
  <si>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</si>
  <si>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</si>
  <si>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</si>
  <si>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</si>
  <si>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</si>
  <si>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</si>
  <si>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</si>
  <si>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</si>
  <si>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</si>
  <si>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</si>
  <si>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</si>
  <si>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</si>
  <si>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</si>
  <si>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</si>
  <si>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</si>
  <si>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</si>
  <si>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</si>
  <si>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</si>
  <si>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</si>
  <si>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</si>
  <si>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</si>
  <si>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</si>
  <si>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</si>
  <si>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</si>
  <si>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</si>
  <si>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</si>
  <si>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</si>
  <si>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</si>
  <si>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</si>
  <si>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</si>
  <si>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</si>
  <si>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</si>
  <si>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</si>
  <si>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</si>
  <si>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</si>
  <si>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</si>
  <si>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</si>
  <si>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</si>
  <si>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</si>
  <si>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</si>
  <si>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</si>
  <si>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</si>
  <si>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</si>
  <si>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</si>
  <si>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</si>
  <si>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</si>
  <si>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</si>
  <si>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</si>
  <si>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</si>
  <si>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</si>
  <si>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</si>
  <si>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</si>
  <si>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</si>
  <si>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</si>
  <si>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</si>
  <si>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</si>
  <si>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</si>
  <si>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</si>
  <si>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</si>
  <si>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</si>
  <si>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</si>
  <si>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</si>
  <si>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</si>
  <si>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</si>
  <si>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</si>
  <si>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</si>
  <si>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</si>
  <si>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</si>
  <si>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</si>
  <si>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</si>
  <si>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</si>
  <si>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</si>
  <si>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</si>
  <si>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</si>
  <si>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</si>
  <si>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</si>
  <si>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</si>
  <si>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</si>
  <si>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</si>
  <si>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</si>
  <si>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</si>
  <si>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</si>
  <si>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</si>
  <si>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</si>
  <si>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</si>
  <si>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</si>
  <si>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</si>
  <si>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</si>
  <si>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</si>
  <si>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</si>
  <si>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</si>
  <si>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</si>
  <si>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</si>
  <si>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</si>
  <si>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</si>
  <si>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</si>
  <si>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</si>
  <si>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</si>
  <si>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</si>
  <si>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</si>
  <si>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</si>
  <si>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</si>
  <si>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</si>
  <si>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</si>
  <si>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</si>
  <si>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</si>
  <si>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</si>
  <si>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</si>
  <si>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</si>
  <si>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</si>
  <si>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</si>
  <si>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</si>
  <si>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</si>
  <si>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</si>
  <si>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</si>
  <si>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</si>
  <si>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</si>
  <si>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</si>
  <si>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</si>
  <si>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</si>
  <si>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</si>
  <si>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</si>
  <si>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</si>
  <si>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</si>
  <si>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</si>
  <si>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</si>
  <si>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</si>
  <si>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</si>
  <si>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</si>
  <si>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</si>
  <si>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</si>
  <si>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</si>
  <si>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</si>
  <si>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</si>
  <si>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</si>
  <si>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</si>
  <si>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</si>
  <si>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</si>
  <si>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</si>
  <si>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</si>
  <si>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</si>
  <si>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</si>
  <si>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</si>
  <si>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</si>
  <si>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</si>
  <si>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</si>
  <si>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</si>
  <si>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</si>
  <si>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</si>
  <si>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</si>
  <si>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</si>
  <si>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</si>
  <si>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</si>
  <si>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</si>
  <si>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</si>
  <si>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</si>
  <si>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</si>
  <si>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</si>
  <si>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</si>
  <si>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</si>
  <si>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</si>
  <si>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</si>
  <si>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</si>
  <si>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</si>
  <si>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</si>
  <si>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</si>
  <si>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</si>
  <si>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</si>
  <si>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</si>
  <si>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</si>
  <si>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</si>
  <si>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</si>
  <si>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</si>
  <si>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</si>
  <si>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</si>
  <si>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</si>
  <si>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</si>
  <si>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</si>
  <si>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</si>
  <si>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</si>
  <si>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</si>
  <si>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</si>
  <si>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</si>
  <si>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</si>
  <si>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</si>
  <si>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</si>
  <si>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</si>
  <si>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</si>
  <si>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</si>
  <si>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</si>
  <si>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</si>
  <si>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</si>
  <si>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</si>
  <si>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</si>
  <si>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</si>
  <si>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</si>
  <si>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</si>
  <si>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</si>
  <si>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</si>
  <si>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</si>
  <si>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</si>
  <si>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</si>
  <si>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</si>
  <si>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</si>
  <si>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</si>
  <si>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</si>
  <si>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</si>
  <si>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</si>
  <si>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</si>
  <si>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</si>
  <si>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</si>
  <si>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</si>
  <si>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</si>
  <si>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</si>
  <si>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</si>
  <si>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</si>
  <si>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</si>
  <si>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</si>
  <si>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</si>
  <si>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</si>
  <si>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</si>
  <si>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</si>
  <si>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</si>
  <si>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</si>
  <si>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</si>
  <si>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</si>
  <si>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</si>
  <si>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</si>
  <si>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</si>
  <si>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</si>
  <si>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</si>
  <si>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</si>
  <si>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</si>
  <si>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</si>
  <si>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</si>
  <si>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</si>
  <si>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</si>
  <si>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</si>
  <si>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</si>
  <si>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</si>
  <si>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</si>
  <si>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</si>
  <si>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</si>
  <si>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</si>
  <si>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</si>
  <si>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</si>
  <si>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</si>
  <si>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</si>
  <si>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</si>
  <si>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</si>
  <si>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</si>
  <si>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</si>
  <si>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</si>
  <si>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</si>
  <si>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</si>
  <si>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</si>
  <si>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</si>
  <si>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</si>
  <si>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</si>
  <si>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</si>
  <si>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</si>
  <si>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</si>
  <si>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</si>
  <si>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</si>
  <si>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</si>
  <si>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</si>
  <si>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</si>
  <si>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</si>
  <si>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</si>
  <si>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</si>
  <si>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</si>
  <si>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</si>
  <si>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</si>
  <si>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</si>
  <si>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</si>
  <si>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</si>
  <si>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</si>
  <si>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</si>
  <si>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</si>
  <si>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</si>
  <si>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</si>
  <si>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</si>
  <si>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</si>
  <si>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</si>
  <si>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</si>
  <si>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</si>
  <si>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</si>
  <si>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</si>
  <si>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</si>
  <si>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</si>
  <si>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</si>
  <si>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</si>
  <si>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</si>
  <si>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</si>
  <si>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</si>
  <si>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</si>
  <si>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</si>
  <si>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</si>
  <si>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</si>
  <si>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</si>
  <si>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</si>
  <si>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</si>
  <si>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</si>
  <si>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</si>
  <si>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</si>
  <si>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</si>
  <si>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</si>
  <si>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</si>
  <si>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</si>
  <si>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</si>
  <si>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</si>
  <si>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</si>
  <si>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</si>
  <si>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</si>
  <si>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</si>
  <si>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</si>
  <si>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</si>
  <si>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</si>
  <si>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</si>
  <si>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</si>
  <si>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</si>
  <si>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</si>
  <si>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</si>
  <si>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</si>
  <si>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</si>
  <si>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</si>
  <si>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</si>
  <si>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</si>
  <si>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</si>
  <si>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</si>
  <si>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</si>
  <si>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</si>
  <si>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</si>
  <si>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</si>
  <si>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</si>
  <si>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</si>
  <si>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</si>
  <si>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</si>
  <si>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</si>
  <si>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</si>
  <si>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</si>
  <si>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</si>
  <si>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</si>
  <si>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</si>
  <si>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</si>
  <si>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</si>
  <si>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</si>
  <si>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</si>
  <si>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</si>
  <si>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</si>
  <si>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</si>
  <si>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</si>
  <si>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</si>
  <si>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</si>
  <si>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</si>
  <si>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</si>
  <si>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</si>
  <si>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</si>
  <si>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</si>
  <si>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</si>
  <si>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</si>
  <si>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</si>
  <si>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</si>
  <si>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</si>
  <si>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</si>
  <si>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</si>
  <si>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</si>
  <si>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</si>
  <si>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</si>
  <si>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</si>
  <si>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</si>
  <si>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</si>
  <si>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</si>
  <si>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</si>
  <si>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</si>
  <si>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</si>
  <si>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</si>
  <si>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</si>
  <si>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</si>
  <si>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</si>
  <si>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</si>
  <si>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</si>
  <si>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</si>
  <si>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</si>
  <si>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</si>
  <si>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</si>
  <si>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</si>
  <si>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</si>
  <si>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</si>
  <si>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</si>
  <si>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</si>
  <si>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</si>
  <si>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</si>
  <si>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</si>
  <si>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</si>
  <si>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</si>
  <si>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</si>
  <si>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</si>
  <si>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</si>
  <si>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</si>
  <si>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</si>
  <si>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</si>
  <si>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</si>
  <si>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</si>
  <si>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</si>
  <si>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</si>
  <si>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</si>
  <si>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</si>
  <si>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</si>
  <si>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</si>
  <si>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</si>
  <si>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</si>
  <si>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</si>
  <si>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</si>
  <si>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</si>
  <si>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</si>
  <si>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</si>
  <si>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</si>
  <si>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</si>
  <si>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</si>
  <si>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</si>
  <si>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</si>
  <si>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</si>
  <si>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</si>
  <si>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</si>
  <si>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</si>
  <si>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</si>
  <si>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</si>
  <si>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</si>
  <si>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</si>
  <si>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</si>
  <si>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</si>
  <si>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</si>
  <si>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</si>
  <si>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</si>
  <si>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</si>
  <si>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</si>
  <si>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</si>
  <si>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</si>
  <si>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</si>
  <si>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</si>
  <si>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</si>
  <si>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</si>
  <si>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</si>
  <si>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</si>
  <si>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</si>
  <si>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</si>
  <si>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</si>
  <si>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</si>
  <si>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</si>
  <si>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</si>
  <si>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</si>
  <si>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</si>
  <si>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</si>
  <si>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</si>
  <si>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</si>
  <si>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</si>
  <si>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</si>
  <si>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</si>
  <si>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</si>
  <si>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</si>
  <si>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</si>
  <si>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</si>
  <si>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</si>
  <si>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</si>
  <si>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</si>
  <si>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</si>
  <si>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</si>
  <si>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</si>
  <si>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</si>
  <si>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</si>
  <si>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</si>
  <si>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</si>
  <si>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</si>
  <si>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</si>
  <si>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</si>
  <si>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</si>
  <si>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</si>
  <si>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</si>
  <si>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</si>
  <si>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</si>
  <si>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</si>
  <si>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</si>
  <si>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</si>
  <si>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</si>
  <si>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</si>
  <si>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</si>
  <si>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</si>
  <si>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</si>
  <si>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</si>
  <si>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</si>
  <si>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</si>
  <si>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</si>
  <si>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</si>
  <si>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</si>
  <si>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</si>
  <si>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</si>
  <si>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</si>
  <si>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</si>
  <si>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</si>
  <si>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</si>
  <si>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</si>
  <si>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</si>
  <si>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</si>
  <si>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</si>
  <si>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</si>
  <si>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</si>
  <si>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</si>
  <si>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</si>
  <si>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</si>
  <si>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</si>
  <si>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</si>
  <si>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</si>
  <si>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</si>
  <si>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</si>
  <si>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</si>
  <si>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</si>
  <si>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</si>
  <si>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</si>
  <si>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</si>
  <si>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</si>
  <si>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</si>
  <si>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</si>
  <si>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</si>
  <si>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</si>
  <si>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</si>
  <si>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</si>
  <si>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</si>
  <si>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</si>
  <si>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</si>
  <si>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</si>
  <si>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</si>
  <si>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</si>
  <si>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</si>
  <si>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</si>
  <si>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</si>
  <si>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</si>
  <si>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</si>
  <si>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</si>
  <si>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</si>
  <si>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</si>
  <si>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</si>
  <si>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</si>
  <si>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</si>
  <si>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</si>
  <si>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</si>
  <si>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</si>
  <si>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</si>
  <si>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</si>
  <si>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</si>
  <si>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</si>
  <si>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</si>
  <si>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</si>
  <si>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</si>
  <si>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</si>
  <si>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</si>
  <si>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</si>
  <si>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</si>
  <si>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</si>
  <si>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</si>
  <si>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</si>
  <si>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</si>
  <si>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</si>
  <si>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</si>
  <si>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</si>
  <si>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</si>
  <si>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</si>
  <si>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</si>
  <si>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</si>
  <si>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</si>
  <si>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</si>
  <si>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</si>
  <si>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</si>
  <si>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</si>
  <si>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</si>
  <si>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</si>
  <si>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</si>
  <si>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</si>
  <si>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</si>
  <si>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</si>
  <si>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</si>
  <si>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</si>
  <si>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</si>
  <si>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</si>
  <si>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</si>
  <si>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</si>
  <si>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</si>
  <si>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</si>
  <si>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</si>
  <si>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</si>
  <si>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</si>
  <si>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</si>
  <si>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</si>
  <si>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</si>
  <si>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</si>
  <si>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</si>
  <si>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</si>
  <si>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</si>
  <si>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</si>
  <si>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</si>
  <si>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</si>
  <si>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</si>
  <si>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</si>
  <si>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</si>
  <si>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</si>
  <si>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</si>
  <si>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</si>
  <si>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</si>
  <si>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</si>
  <si>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</si>
  <si>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</si>
  <si>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</si>
  <si>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</si>
  <si>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</si>
  <si>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</si>
  <si>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</si>
  <si>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</si>
  <si>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</si>
  <si>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</si>
  <si>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</si>
  <si>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</si>
  <si>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</si>
  <si>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</si>
  <si>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</si>
  <si>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</si>
  <si>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</si>
  <si>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</si>
  <si>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</si>
  <si>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</si>
  <si>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</si>
  <si>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</si>
  <si>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</si>
  <si>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</si>
  <si>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</si>
  <si>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</si>
  <si>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</si>
  <si>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</si>
  <si>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</si>
  <si>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</si>
  <si>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</si>
  <si>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</si>
  <si>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</si>
  <si>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</si>
  <si>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</si>
  <si>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</si>
  <si>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</si>
  <si>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</si>
  <si>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</si>
  <si>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</si>
  <si>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</si>
  <si>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</si>
  <si>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</si>
  <si>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</si>
  <si>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</si>
  <si>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</si>
  <si>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</si>
  <si>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</si>
  <si>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</si>
  <si>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</si>
  <si>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</si>
  <si>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</si>
  <si>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</si>
  <si>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</si>
  <si>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</si>
  <si>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</si>
  <si>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</si>
  <si>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</si>
  <si>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</si>
  <si>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</si>
  <si>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</si>
  <si>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</si>
  <si>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</si>
  <si>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</si>
  <si>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</si>
  <si>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</si>
  <si>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</si>
  <si>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</si>
  <si>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</si>
  <si>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</si>
  <si>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</si>
  <si>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</si>
  <si>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</si>
  <si>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</si>
  <si>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</si>
  <si>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</si>
  <si>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</si>
  <si>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</si>
  <si>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</si>
  <si>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</si>
  <si>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</si>
  <si>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</si>
  <si>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</si>
  <si>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</si>
  <si>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</si>
  <si>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</si>
  <si>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</si>
  <si>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</si>
  <si>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</si>
  <si>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</si>
  <si>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</si>
  <si>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</si>
  <si>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</si>
  <si>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</si>
  <si>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</si>
  <si>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</si>
  <si>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</si>
  <si>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</si>
  <si>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</si>
  <si>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</si>
  <si>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</si>
  <si>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</si>
  <si>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</si>
  <si>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</si>
  <si>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</si>
  <si>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</si>
  <si>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</si>
  <si>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</si>
  <si>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</si>
  <si>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</si>
  <si>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</si>
  <si>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</si>
  <si>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</si>
  <si>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</si>
  <si>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</si>
  <si>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</si>
  <si>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</si>
  <si>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</si>
  <si>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</si>
  <si>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</si>
  <si>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</si>
  <si>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</si>
  <si>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</si>
  <si>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</si>
  <si>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</si>
  <si>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</si>
  <si>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</si>
  <si>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</si>
  <si>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</si>
  <si>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</si>
  <si>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</si>
  <si>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</si>
  <si>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</si>
  <si>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</si>
  <si>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</si>
  <si>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</si>
  <si>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</si>
  <si>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</si>
  <si>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</si>
  <si>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</si>
  <si>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</si>
  <si>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</si>
  <si>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</si>
  <si>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</si>
  <si>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</si>
  <si>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</si>
  <si>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</si>
  <si>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</si>
  <si>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</si>
  <si>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</si>
  <si>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</si>
  <si>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</si>
  <si>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</si>
  <si>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</si>
  <si>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</si>
  <si>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</si>
  <si>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</si>
  <si>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</si>
  <si>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</si>
  <si>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</si>
  <si>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</si>
  <si>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</si>
  <si>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</si>
  <si>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</si>
  <si>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</si>
  <si>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</si>
  <si>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</si>
  <si>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</si>
  <si>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</si>
  <si>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</si>
  <si>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</si>
  <si>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</si>
  <si>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</si>
  <si>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</si>
  <si>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</si>
  <si>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</si>
  <si>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</si>
  <si>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</si>
  <si>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</si>
  <si>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</si>
  <si>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</si>
  <si>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</si>
  <si>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</si>
  <si>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</si>
  <si>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</si>
  <si>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</si>
  <si>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</si>
  <si>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</si>
  <si>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</si>
  <si>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</si>
  <si>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</si>
  <si>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</si>
  <si>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</si>
  <si>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</si>
  <si>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</si>
  <si>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</si>
  <si>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</si>
  <si>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</si>
  <si>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</si>
  <si>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</si>
  <si>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</si>
  <si>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</si>
  <si>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</si>
  <si>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</si>
  <si>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</si>
  <si>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</si>
  <si>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</si>
  <si>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</si>
  <si>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</si>
  <si>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</si>
  <si>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</si>
  <si>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</si>
  <si>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</si>
  <si>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</si>
  <si>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</si>
  <si>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</si>
  <si>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</si>
  <si>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</si>
  <si>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</si>
  <si>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</si>
  <si>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</si>
  <si>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</si>
  <si>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</si>
  <si>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</si>
  <si>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</si>
  <si>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</si>
  <si>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</si>
  <si>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</si>
  <si>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</si>
  <si>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</si>
  <si>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</si>
  <si>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</si>
  <si>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</si>
  <si>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</si>
  <si>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</si>
  <si>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</si>
  <si>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</si>
  <si>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</si>
  <si>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</si>
  <si>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</si>
  <si>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</si>
  <si>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</si>
  <si>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</si>
  <si>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</si>
  <si>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</si>
  <si>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</si>
  <si>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</si>
  <si>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</si>
  <si>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</si>
  <si>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</si>
  <si>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</si>
  <si>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</si>
  <si>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</si>
  <si>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</si>
  <si>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</si>
  <si>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</si>
  <si>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</si>
  <si>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</si>
  <si>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</si>
  <si>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</si>
  <si>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</si>
  <si>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</si>
  <si>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</si>
  <si>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</si>
  <si>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</si>
  <si>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</si>
  <si>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</si>
  <si>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</si>
  <si>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</si>
  <si>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</si>
  <si>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</si>
  <si>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</si>
  <si>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</si>
  <si>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</si>
  <si>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</si>
  <si>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</si>
  <si>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</si>
  <si>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</si>
  <si>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</si>
  <si>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</si>
  <si>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</si>
  <si>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</si>
  <si>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</si>
  <si>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</si>
  <si>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</si>
  <si>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</si>
  <si>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</si>
  <si>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</si>
  <si>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</si>
  <si>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</si>
  <si>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</si>
  <si>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</si>
  <si>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</si>
  <si>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</si>
  <si>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</si>
  <si>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</si>
  <si>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</si>
  <si>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</si>
  <si>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</si>
  <si>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</si>
  <si>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</si>
  <si>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</si>
  <si>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</si>
  <si>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</si>
  <si>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</si>
  <si>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</si>
  <si>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</si>
  <si>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</si>
  <si>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</si>
  <si>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</si>
  <si>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</si>
  <si>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</si>
  <si>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</si>
  <si>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</si>
  <si>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</si>
  <si>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</si>
  <si>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</si>
  <si>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</si>
  <si>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</si>
  <si>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</si>
  <si>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</si>
  <si>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</si>
  <si>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</si>
  <si>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</si>
  <si>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</si>
  <si>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</si>
  <si>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</si>
  <si>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</si>
  <si>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</si>
  <si>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</si>
  <si>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</si>
  <si>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</si>
  <si>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</si>
  <si>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</si>
  <si>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</si>
  <si>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</si>
  <si>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</si>
  <si>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</si>
  <si>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</si>
  <si>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</si>
  <si>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</si>
  <si>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</si>
  <si>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</si>
  <si>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</si>
  <si>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</si>
  <si>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</si>
  <si>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</si>
  <si>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</si>
  <si>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</si>
  <si>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</si>
  <si>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</si>
  <si>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</si>
  <si>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</si>
  <si>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</si>
  <si>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</si>
  <si>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</si>
  <si>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</si>
  <si>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</si>
  <si>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</si>
  <si>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</si>
  <si>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</si>
  <si>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</si>
  <si>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</si>
  <si>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</si>
  <si>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</si>
  <si>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</si>
  <si>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</si>
  <si>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</si>
  <si>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</si>
  <si>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</si>
  <si>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</si>
  <si>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</si>
  <si>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</si>
  <si>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</si>
  <si>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</si>
  <si>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</si>
  <si>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</si>
  <si>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</si>
  <si>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</si>
  <si>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</si>
  <si>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</si>
  <si>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</si>
  <si>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</si>
  <si>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</si>
  <si>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</si>
  <si>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</si>
  <si>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</si>
  <si>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</si>
  <si>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</si>
  <si>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</si>
  <si>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</si>
  <si>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</si>
  <si>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</si>
  <si>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</si>
  <si>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</si>
  <si>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</si>
  <si>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</si>
  <si>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</si>
  <si>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</si>
  <si>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</si>
  <si>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</si>
  <si>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</si>
  <si>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</si>
  <si>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</si>
  <si>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</si>
  <si>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</si>
  <si>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</si>
  <si>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</si>
  <si>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</si>
  <si>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</si>
  <si>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</si>
  <si>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</si>
  <si>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</si>
  <si>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</si>
  <si>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</si>
  <si>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</si>
  <si>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</si>
  <si>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</si>
  <si>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</si>
  <si>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</si>
  <si>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</si>
  <si>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</si>
  <si>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</si>
  <si>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</si>
  <si>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</si>
  <si>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</si>
  <si>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</si>
  <si>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</si>
  <si>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</si>
  <si>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</si>
  <si>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</si>
  <si>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</si>
  <si>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</si>
  <si>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</si>
  <si>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</si>
  <si>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</si>
  <si>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</si>
  <si>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</si>
  <si>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</si>
  <si>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</si>
  <si>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</si>
  <si>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</si>
  <si>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</si>
  <si>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</si>
  <si>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</si>
  <si>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</si>
  <si>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</si>
  <si>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</si>
  <si>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</si>
  <si>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</si>
  <si>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</si>
  <si>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</si>
  <si>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</si>
  <si>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</si>
  <si>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</si>
  <si>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</si>
  <si>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</si>
  <si>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</si>
  <si>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</si>
  <si>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</si>
  <si>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</si>
  <si>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</si>
  <si>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</si>
  <si>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</si>
  <si>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</si>
  <si>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</si>
  <si>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</si>
  <si>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</si>
  <si>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</si>
  <si>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</si>
  <si>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</si>
  <si>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</si>
  <si>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</si>
  <si>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</si>
  <si>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</si>
  <si>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</si>
  <si>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</si>
  <si>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</si>
  <si>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</si>
  <si>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</si>
  <si>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</si>
  <si>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</si>
  <si>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</si>
  <si>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</si>
  <si>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</si>
  <si>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</si>
  <si>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</si>
  <si>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</si>
  <si>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</si>
  <si>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</si>
  <si>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</si>
  <si>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</si>
  <si>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</si>
  <si>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</si>
  <si>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</si>
  <si>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</si>
  <si>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</si>
  <si>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</si>
  <si>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</si>
  <si>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</si>
  <si>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</si>
  <si>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</si>
  <si>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</si>
  <si>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</si>
  <si>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</si>
  <si>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</si>
  <si>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</si>
  <si>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</si>
  <si>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</si>
  <si>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</si>
  <si>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</si>
  <si>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</si>
  <si>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</si>
  <si>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</si>
  <si>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</si>
  <si>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</si>
  <si>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</si>
  <si>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</si>
  <si>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</si>
  <si>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</si>
  <si>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</si>
  <si>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</si>
  <si>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</si>
  <si>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</si>
  <si>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</si>
  <si>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</si>
  <si>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</si>
  <si>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</si>
  <si>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</si>
  <si>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</si>
  <si>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</si>
  <si>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</si>
  <si>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</si>
  <si>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</si>
  <si>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</si>
  <si>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</si>
  <si>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</si>
  <si>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</si>
  <si>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</si>
  <si>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</si>
  <si>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</si>
  <si>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</si>
  <si>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</si>
  <si>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</si>
  <si>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</si>
  <si>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</si>
  <si>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</si>
  <si>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</si>
  <si>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</si>
  <si>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</si>
  <si>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</si>
  <si>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</si>
  <si>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</si>
  <si>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</si>
  <si>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</si>
  <si>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</si>
  <si>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</si>
  <si>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</si>
  <si>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</si>
  <si>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</si>
  <si>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</si>
  <si>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</si>
  <si>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</si>
  <si>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</si>
  <si>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</si>
  <si>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</si>
  <si>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</si>
  <si>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</si>
  <si>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</si>
  <si>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</si>
  <si>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</si>
  <si>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</si>
  <si>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</si>
  <si>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</si>
  <si>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</si>
  <si>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</si>
  <si>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</si>
  <si>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</si>
  <si>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</si>
  <si>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</si>
  <si>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</si>
  <si>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</si>
  <si>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</si>
  <si>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</si>
  <si>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</si>
  <si>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</si>
  <si>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</si>
  <si>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</si>
  <si>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</si>
  <si>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</si>
  <si>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</si>
  <si>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</si>
  <si>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</si>
  <si>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</si>
  <si>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</si>
  <si>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</si>
  <si>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</si>
  <si>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</si>
  <si>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</si>
  <si>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</si>
  <si>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</si>
  <si>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</si>
  <si>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</si>
  <si>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</si>
  <si>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</si>
  <si>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</si>
  <si>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</si>
  <si>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</si>
  <si>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</si>
  <si>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</si>
  <si>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</si>
  <si>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</si>
  <si>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</si>
  <si>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</si>
  <si>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</si>
  <si>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</si>
  <si>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</si>
  <si>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</si>
  <si>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</si>
  <si>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</si>
  <si>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</si>
  <si>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</si>
  <si>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</si>
  <si>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</si>
  <si>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</si>
  <si>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</si>
  <si>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</si>
  <si>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</si>
  <si>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</si>
  <si>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</si>
  <si>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</si>
  <si>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</si>
  <si>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</si>
  <si>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</si>
  <si>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</si>
  <si>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</si>
  <si>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</si>
  <si>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</si>
  <si>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</si>
  <si>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</si>
  <si>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</si>
  <si>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</si>
  <si>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</si>
  <si>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</si>
  <si>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</si>
  <si>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</si>
  <si>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</si>
  <si>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</si>
  <si>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</si>
  <si>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</si>
  <si>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</si>
  <si>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</si>
  <si>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</si>
  <si>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</si>
  <si>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</si>
  <si>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</si>
  <si>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</si>
  <si>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</si>
  <si>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</si>
  <si>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</si>
  <si>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</si>
  <si>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</si>
  <si>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</si>
  <si>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</si>
  <si>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</si>
  <si>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</si>
  <si>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</si>
  <si>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</si>
  <si>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</si>
  <si>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</si>
  <si>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</si>
  <si>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</si>
  <si>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</si>
  <si>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</si>
  <si>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</si>
  <si>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</si>
  <si>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</si>
  <si>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</si>
  <si>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</si>
  <si>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</si>
  <si>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</si>
  <si>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</si>
  <si>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</si>
  <si>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</si>
  <si>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</si>
  <si>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</si>
  <si>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</si>
  <si>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</si>
  <si>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</si>
  <si>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</si>
  <si>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</si>
  <si>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</si>
  <si>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</si>
  <si>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</si>
  <si>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</si>
  <si>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</si>
  <si>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</si>
  <si>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</si>
  <si>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</si>
  <si>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</si>
  <si>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</si>
  <si>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</si>
  <si>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</si>
  <si>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</si>
  <si>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</si>
  <si>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</si>
  <si>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</si>
  <si>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</si>
  <si>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</si>
  <si>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</si>
  <si>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</si>
  <si>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</si>
  <si>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</si>
  <si>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</si>
  <si>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</si>
  <si>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</si>
  <si>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</si>
  <si>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</si>
  <si>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</si>
  <si>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</si>
  <si>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</si>
  <si>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</si>
  <si>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</si>
  <si>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</si>
  <si>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</si>
  <si>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</si>
  <si>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</si>
  <si>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</si>
  <si>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</si>
  <si>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</si>
  <si>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</si>
  <si>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</si>
  <si>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</si>
  <si>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</si>
  <si>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</si>
  <si>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</si>
  <si>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</si>
  <si>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</si>
  <si>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</si>
  <si>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</si>
  <si>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</si>
  <si>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</si>
  <si>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</si>
  <si>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</si>
  <si>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</si>
  <si>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</si>
  <si>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</si>
  <si>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</si>
  <si>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</si>
  <si>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</si>
  <si>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</si>
  <si>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</si>
  <si>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</si>
  <si>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</si>
  <si>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</si>
  <si>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</si>
  <si>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</si>
  <si>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</si>
  <si>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</si>
  <si>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</si>
  <si>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</si>
  <si>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</si>
  <si>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</si>
  <si>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</si>
  <si>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</si>
  <si>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</si>
  <si>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</si>
  <si>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</si>
  <si>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</si>
  <si>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</si>
  <si>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</si>
  <si>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</si>
  <si>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</si>
  <si>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</si>
  <si>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</si>
  <si>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</si>
  <si>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</si>
  <si>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</si>
  <si>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</si>
  <si>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</si>
  <si>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</si>
  <si>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</si>
  <si>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</si>
  <si>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</si>
  <si>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</si>
  <si>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</si>
  <si>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</si>
  <si>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</si>
  <si>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</si>
  <si>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</si>
  <si>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</si>
  <si>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</si>
  <si>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</si>
  <si>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</si>
  <si>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</si>
  <si>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</si>
  <si>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</si>
  <si>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</si>
  <si>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</si>
  <si>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</si>
  <si>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</si>
  <si>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</si>
  <si>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</si>
  <si>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</si>
  <si>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</si>
  <si>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</si>
  <si>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</si>
  <si>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</si>
  <si>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</si>
  <si>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</si>
  <si>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</si>
  <si>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</si>
  <si>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</si>
  <si>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</si>
  <si>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</si>
  <si>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</si>
  <si>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</si>
  <si>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</si>
  <si>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</si>
  <si>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</si>
  <si>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</si>
  <si>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</si>
  <si>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</si>
  <si>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</si>
  <si>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</si>
  <si>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</si>
  <si>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</si>
  <si>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</si>
  <si>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</si>
  <si>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</si>
  <si>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</si>
  <si>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</si>
  <si>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</si>
  <si>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</si>
  <si>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</si>
  <si>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</si>
  <si>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</si>
  <si>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</si>
  <si>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</si>
  <si>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</si>
  <si>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</si>
  <si>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</si>
  <si>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</si>
  <si>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</si>
  <si>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</si>
  <si>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</si>
  <si>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</si>
  <si>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</si>
  <si>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</si>
  <si>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</si>
  <si>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</si>
  <si>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</si>
  <si>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</si>
  <si>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</si>
  <si>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</si>
  <si>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</si>
  <si>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</si>
  <si>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</si>
  <si>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</si>
  <si>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</si>
  <si>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</si>
  <si>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</si>
  <si>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</si>
  <si>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</si>
  <si>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</si>
  <si>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</si>
  <si>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</si>
  <si>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</si>
  <si>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</si>
  <si>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</si>
  <si>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</si>
  <si>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</si>
  <si>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</si>
  <si>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</si>
  <si>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</si>
  <si>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</si>
  <si>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</si>
  <si>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</si>
  <si>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</si>
  <si>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</si>
  <si>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</si>
  <si>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</si>
  <si>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</si>
  <si>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</si>
  <si>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</si>
  <si>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</si>
  <si>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</si>
  <si>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</si>
  <si>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</si>
  <si>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</si>
  <si>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</si>
  <si>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</si>
  <si>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</si>
  <si>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</si>
  <si>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</si>
  <si>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</si>
  <si>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</si>
  <si>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</si>
  <si>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</si>
  <si>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</si>
  <si>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</si>
  <si>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</si>
  <si>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</si>
  <si>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</si>
  <si>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</si>
  <si>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</si>
  <si>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</si>
  <si>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</si>
  <si>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</si>
  <si>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</si>
  <si>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</si>
  <si>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</si>
  <si>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</si>
  <si>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</si>
  <si>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</si>
  <si>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</si>
  <si>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</si>
  <si>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</si>
  <si>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</si>
  <si>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</si>
  <si>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</si>
  <si>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</si>
  <si>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</si>
  <si>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</si>
  <si>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</si>
  <si>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</si>
  <si>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</si>
  <si>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</si>
  <si>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</si>
  <si>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</si>
  <si>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</si>
  <si>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</si>
  <si>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</si>
  <si>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</si>
  <si>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</si>
  <si>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</si>
  <si>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</si>
  <si>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</si>
  <si>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</si>
  <si>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</si>
  <si>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</si>
  <si>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</si>
  <si>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</si>
  <si>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</si>
  <si>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</si>
  <si>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</si>
  <si>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</si>
  <si>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</si>
  <si>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</si>
  <si>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</si>
  <si>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</si>
  <si>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</si>
  <si>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</si>
  <si>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</si>
  <si>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</si>
  <si>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</si>
  <si>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</si>
  <si>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</si>
  <si>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</si>
  <si>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</si>
  <si>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</si>
  <si>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</si>
  <si>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</si>
  <si>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</si>
  <si>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</si>
  <si>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</si>
  <si>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</si>
  <si>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</si>
  <si>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</si>
  <si>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</si>
  <si>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</si>
  <si>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</si>
  <si>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</si>
  <si>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</si>
  <si>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</si>
  <si>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</si>
  <si>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</si>
  <si>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</si>
  <si>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</si>
  <si>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</si>
  <si>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</si>
  <si>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</si>
  <si>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</si>
  <si>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</si>
  <si>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</si>
  <si>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</si>
  <si>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</si>
  <si>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</si>
  <si>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</si>
  <si>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</si>
  <si>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</si>
  <si>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</si>
  <si>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</si>
  <si>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</si>
  <si>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</si>
  <si>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</si>
  <si>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</si>
  <si>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</si>
  <si>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</si>
  <si>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</si>
  <si>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</si>
  <si>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</si>
  <si>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</si>
  <si>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</si>
  <si>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</si>
  <si>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</si>
  <si>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</si>
  <si>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</si>
  <si>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</si>
  <si>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</si>
  <si>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</si>
  <si>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</si>
  <si>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</si>
  <si>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</si>
  <si>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</si>
  <si>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</si>
  <si>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</si>
  <si>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</si>
  <si>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</si>
  <si>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</si>
  <si>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</si>
  <si>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</si>
  <si>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</si>
  <si>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</si>
  <si>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</si>
  <si>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</si>
  <si>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</si>
  <si>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</si>
  <si>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</si>
  <si>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</si>
  <si>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</si>
  <si>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</si>
  <si>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</si>
  <si>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</si>
  <si>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</si>
  <si>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</si>
  <si>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</si>
  <si>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</si>
  <si>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</si>
  <si>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</si>
  <si>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</si>
  <si>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</si>
  <si>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</si>
  <si>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</si>
  <si>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</si>
  <si>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</si>
  <si>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</si>
  <si>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</si>
  <si>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</si>
  <si>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</si>
  <si>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</si>
  <si>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</si>
  <si>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</si>
  <si>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</si>
  <si>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</si>
  <si>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</si>
  <si>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</si>
  <si>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</si>
  <si>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</si>
  <si>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</si>
  <si>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</si>
  <si>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</si>
  <si>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</si>
  <si>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</si>
  <si>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</si>
  <si>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</si>
  <si>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</si>
  <si>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</si>
  <si>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</si>
  <si>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</si>
  <si>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</si>
  <si>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</si>
  <si>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</si>
  <si>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</si>
  <si>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</si>
  <si>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</si>
  <si>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</si>
  <si>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</si>
  <si>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</si>
  <si>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</si>
  <si>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</si>
  <si>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</si>
  <si>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</si>
  <si>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</si>
  <si>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</si>
  <si>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</si>
  <si>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</si>
  <si>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</si>
  <si>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</si>
  <si>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</si>
  <si>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</si>
  <si>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</si>
  <si>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</si>
  <si>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</si>
  <si>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</si>
  <si>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</si>
  <si>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</si>
  <si>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</si>
  <si>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</si>
  <si>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</si>
  <si>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</si>
  <si>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</si>
  <si>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</si>
  <si>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</si>
  <si>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</si>
  <si>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</si>
  <si>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</si>
  <si>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</si>
  <si>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</si>
  <si>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</si>
  <si>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</si>
  <si>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</si>
  <si>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</si>
  <si>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</si>
  <si>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</si>
  <si>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</si>
  <si>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</si>
  <si>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</si>
  <si>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</si>
  <si>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</si>
  <si>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</si>
  <si>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</si>
  <si>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</si>
  <si>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</si>
  <si>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</si>
  <si>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</si>
  <si>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</si>
  <si>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</si>
  <si>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</si>
  <si>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</si>
  <si>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</si>
  <si>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</si>
  <si>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</si>
  <si>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</si>
  <si>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</si>
  <si>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</si>
  <si>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</si>
  <si>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</si>
  <si>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</si>
  <si>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</si>
  <si>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</si>
  <si>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</si>
  <si>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</si>
  <si>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</si>
  <si>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</si>
  <si>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</si>
  <si>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</si>
  <si>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</si>
  <si>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</si>
  <si>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</si>
  <si>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</si>
  <si>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</si>
  <si>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</si>
  <si>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</si>
  <si>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</si>
  <si>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</si>
  <si>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</si>
  <si>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</si>
  <si>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</si>
  <si>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</si>
  <si>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</si>
  <si>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</si>
  <si>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</si>
  <si>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</si>
  <si>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</si>
  <si>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</si>
  <si>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</si>
  <si>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</si>
  <si>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</si>
  <si>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</si>
  <si>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</si>
  <si>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</si>
  <si>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</si>
  <si>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</si>
  <si>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</si>
  <si>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</si>
  <si>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</si>
  <si>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</si>
  <si>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</si>
  <si>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</si>
  <si>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</si>
  <si>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</si>
  <si>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</si>
  <si>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</si>
  <si>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</si>
  <si>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</si>
  <si>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</si>
  <si>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</si>
  <si>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</si>
  <si>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</si>
  <si>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</si>
  <si>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</si>
  <si>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</si>
  <si>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</si>
  <si>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</si>
  <si>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</si>
  <si>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</si>
  <si>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</si>
  <si>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</si>
  <si>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</si>
  <si>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</si>
  <si>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</si>
  <si>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</si>
  <si>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</si>
  <si>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</si>
  <si>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</si>
  <si>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</si>
  <si>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</si>
  <si>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</si>
  <si>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</si>
  <si>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</si>
  <si>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</si>
  <si>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</si>
  <si>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</si>
  <si>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</si>
  <si>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</si>
  <si>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</si>
  <si>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</si>
  <si>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</si>
  <si>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</si>
  <si>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</si>
  <si>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</si>
  <si>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</si>
  <si>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</si>
  <si>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</si>
  <si>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</si>
  <si>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</si>
  <si>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</si>
  <si>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</si>
  <si>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</si>
  <si>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</si>
  <si>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</si>
  <si>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</si>
  <si>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</si>
  <si>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</si>
  <si>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</si>
  <si>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</si>
  <si>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</si>
  <si>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</si>
  <si>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</si>
  <si>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</si>
  <si>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</si>
  <si>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</si>
  <si>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</si>
  <si>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</si>
  <si>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</si>
  <si>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</si>
  <si>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</si>
  <si>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</si>
  <si>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</si>
  <si>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</si>
  <si>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</si>
  <si>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</si>
  <si>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</si>
  <si>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</si>
  <si>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</si>
  <si>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</si>
  <si>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</si>
  <si>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</si>
  <si>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</si>
  <si>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</si>
  <si>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</si>
  <si>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</si>
  <si>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</si>
  <si>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</si>
  <si>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</si>
  <si>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</si>
  <si>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</si>
  <si>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</si>
  <si>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</si>
  <si>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</si>
  <si>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</si>
  <si>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</si>
  <si>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</si>
  <si>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</si>
  <si>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</si>
  <si>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</si>
  <si>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</si>
  <si>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</si>
  <si>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</si>
  <si>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</si>
  <si>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</si>
  <si>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</si>
  <si>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</si>
  <si>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</si>
  <si>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</si>
  <si>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</si>
  <si>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</si>
  <si>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</si>
  <si>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</si>
  <si>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</si>
  <si>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</si>
  <si>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</si>
  <si>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</si>
  <si>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</si>
  <si>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</si>
  <si>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</si>
  <si>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</si>
  <si>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</si>
  <si>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</si>
  <si>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</si>
  <si>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</si>
  <si>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</si>
  <si>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</si>
  <si>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</si>
  <si>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</si>
  <si>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</si>
  <si>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</si>
  <si>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</si>
  <si>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</si>
  <si>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</si>
  <si>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</si>
  <si>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</si>
  <si>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</si>
  <si>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</si>
  <si>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</si>
  <si>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</si>
  <si>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</si>
  <si>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</si>
  <si>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</si>
  <si>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</si>
  <si>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</si>
  <si>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</si>
  <si>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</si>
  <si>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</si>
  <si>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</si>
  <si>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</si>
  <si>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</si>
  <si>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</si>
  <si>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</si>
  <si>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</si>
  <si>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</si>
  <si>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</si>
  <si>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</si>
  <si>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</si>
  <si>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</si>
  <si>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</si>
  <si>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</si>
  <si>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</si>
  <si>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</si>
  <si>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</si>
  <si>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</si>
  <si>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</si>
  <si>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</si>
  <si>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</si>
  <si>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</si>
  <si>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</si>
  <si>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</si>
  <si>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</si>
  <si>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</si>
  <si>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</si>
  <si>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</si>
  <si>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</si>
  <si>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</si>
  <si>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</si>
  <si>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</si>
  <si>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</si>
  <si>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</si>
  <si>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</si>
  <si>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</si>
  <si>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</si>
  <si>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</si>
  <si>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</si>
  <si>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</si>
  <si>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</si>
  <si>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</si>
  <si>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</si>
  <si>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</si>
  <si>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</si>
  <si>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</si>
  <si>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</si>
  <si>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</si>
  <si>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</si>
  <si>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</si>
  <si>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</si>
  <si>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</si>
  <si>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</si>
  <si>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</si>
  <si>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</si>
  <si>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</si>
  <si>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</si>
  <si>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</si>
  <si>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</si>
  <si>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</si>
  <si>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</si>
  <si>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</si>
  <si>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</si>
  <si>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</si>
  <si>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</si>
  <si>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</si>
  <si>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</si>
  <si>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</si>
  <si>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</si>
  <si>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</si>
  <si>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</si>
  <si>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</si>
  <si>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</si>
  <si>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</si>
  <si>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</si>
  <si>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</si>
  <si>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</si>
  <si>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</si>
  <si>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</si>
  <si>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</si>
  <si>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</si>
  <si>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</si>
  <si>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</si>
  <si>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</si>
  <si>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</si>
  <si>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</si>
  <si>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</si>
  <si>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</si>
  <si>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</si>
  <si>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</si>
  <si>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</si>
  <si>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</si>
  <si>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</si>
  <si>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</si>
  <si>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</si>
  <si>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</si>
  <si>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</si>
  <si>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</si>
  <si>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</si>
  <si>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</si>
  <si>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</si>
  <si>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</si>
  <si>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</si>
  <si>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</si>
  <si>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</si>
  <si>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</si>
  <si>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</si>
  <si>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</si>
  <si>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</si>
  <si>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</si>
  <si>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</si>
  <si>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</si>
  <si>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</si>
  <si>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</si>
  <si>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</si>
  <si>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</si>
  <si>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</si>
  <si>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</si>
  <si>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</si>
  <si>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</si>
  <si>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</si>
  <si>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</si>
  <si>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</si>
  <si>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</si>
  <si>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</si>
  <si>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</si>
  <si>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</si>
  <si>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</si>
  <si>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</si>
  <si>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</si>
  <si>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</si>
  <si>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</si>
  <si>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</si>
  <si>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</si>
  <si>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</si>
  <si>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</si>
  <si>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</si>
  <si>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</si>
  <si>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</si>
  <si>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</si>
  <si>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</si>
  <si>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</si>
  <si>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</si>
  <si>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</si>
  <si>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</si>
  <si>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</si>
  <si>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</si>
  <si>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</si>
  <si>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</si>
  <si>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</si>
  <si>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</si>
  <si>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</si>
  <si>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</si>
  <si>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</si>
  <si>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</si>
  <si>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</si>
  <si>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</si>
  <si>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</si>
  <si>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</si>
  <si>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</si>
  <si>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</si>
  <si>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</si>
  <si>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</si>
  <si>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</si>
  <si>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</si>
  <si>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</si>
  <si>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</si>
  <si>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</si>
  <si>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</si>
  <si>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</si>
  <si>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</si>
  <si>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</si>
  <si>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</si>
  <si>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</si>
  <si>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</si>
  <si>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</si>
  <si>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</si>
  <si>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</si>
  <si>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</si>
  <si>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</si>
  <si>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</si>
  <si>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</si>
  <si>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</si>
  <si>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</si>
  <si>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</si>
  <si>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</si>
  <si>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</si>
  <si>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</si>
  <si>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</si>
  <si>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</si>
  <si>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</si>
  <si>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</si>
  <si>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</si>
  <si>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</si>
  <si>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</si>
  <si>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</si>
  <si>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</si>
  <si>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</si>
  <si>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</si>
  <si>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</si>
  <si>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</si>
  <si>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</si>
  <si>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</si>
  <si>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</si>
  <si>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</si>
  <si>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</si>
  <si>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</si>
  <si>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</si>
  <si>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</si>
  <si>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</si>
  <si>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</si>
  <si>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</si>
  <si>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</si>
  <si>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</si>
  <si>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</si>
  <si>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</si>
  <si>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</si>
  <si>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</si>
  <si>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</si>
  <si>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</si>
  <si>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</si>
  <si>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</si>
  <si>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</si>
  <si>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</si>
  <si>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</si>
  <si>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</si>
  <si>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</si>
  <si>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</si>
  <si>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</si>
  <si>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</si>
  <si>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</si>
  <si>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</si>
  <si>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</si>
  <si>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</si>
  <si>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</si>
  <si>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</si>
  <si>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</si>
  <si>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</si>
  <si>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</si>
  <si>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</si>
  <si>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</si>
  <si>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</si>
  <si>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</si>
  <si>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</si>
  <si>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</si>
  <si>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</si>
  <si>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</si>
  <si>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</si>
  <si>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</si>
  <si>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</si>
  <si>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</si>
  <si>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</si>
  <si>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</si>
  <si>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</si>
  <si>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</si>
  <si>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</si>
  <si>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</si>
  <si>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</si>
  <si>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</si>
  <si>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</si>
  <si>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</si>
  <si>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</si>
  <si>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</si>
  <si>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</si>
  <si>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</si>
  <si>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</si>
  <si>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</si>
  <si>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</si>
  <si>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</si>
  <si>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</si>
  <si>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</si>
  <si>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</si>
  <si>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</si>
  <si>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</si>
  <si>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</si>
  <si>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</si>
  <si>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</si>
  <si>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</si>
  <si>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</si>
  <si>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</si>
  <si>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</si>
  <si>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</si>
  <si>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</si>
  <si>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</si>
  <si>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</si>
  <si>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</si>
  <si>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</si>
  <si>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</si>
  <si>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</si>
  <si>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</si>
  <si>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</si>
  <si>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</si>
  <si>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</si>
  <si>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</si>
  <si>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</si>
  <si>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</si>
  <si>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</si>
  <si>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</si>
  <si>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</si>
  <si>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</si>
  <si>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</si>
  <si>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</si>
  <si>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</si>
  <si>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</si>
  <si>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</si>
  <si>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</si>
  <si>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</si>
  <si>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</si>
  <si>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</si>
  <si>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</si>
  <si>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</si>
  <si>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</si>
  <si>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</si>
  <si>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</si>
  <si>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</si>
  <si>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</si>
  <si>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</si>
  <si>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</si>
  <si>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</si>
  <si>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</si>
  <si>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</si>
  <si>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</si>
  <si>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</si>
  <si>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</si>
  <si>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</si>
  <si>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</si>
  <si>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</si>
  <si>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</si>
  <si>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</si>
  <si>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</si>
  <si>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</si>
  <si>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</si>
  <si>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</si>
  <si>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</si>
  <si>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</si>
  <si>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</si>
  <si>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</si>
  <si>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</si>
  <si>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</si>
  <si>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</si>
  <si>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</si>
  <si>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</si>
  <si>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</si>
  <si>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</si>
  <si>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</si>
  <si>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</si>
  <si>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</si>
  <si>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</si>
  <si>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</si>
  <si>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</si>
  <si>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</si>
  <si>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</si>
  <si>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</si>
  <si>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</si>
  <si>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</si>
  <si>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</si>
  <si>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</si>
  <si>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</si>
  <si>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</si>
  <si>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</si>
  <si>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</si>
  <si>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</si>
  <si>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</si>
  <si>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</si>
  <si>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</si>
  <si>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</si>
  <si>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</si>
  <si>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</si>
  <si>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</si>
  <si>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</si>
  <si>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</si>
  <si>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</si>
  <si>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</si>
  <si>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</si>
  <si>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</si>
  <si>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</si>
  <si>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</si>
  <si>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</si>
  <si>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</si>
  <si>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</si>
  <si>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</si>
  <si>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</si>
  <si>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</si>
  <si>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</si>
  <si>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</si>
  <si>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</si>
  <si>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</si>
  <si>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</si>
  <si>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</si>
  <si>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</si>
  <si>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</si>
  <si>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</si>
  <si>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</si>
  <si>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</si>
  <si>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</si>
  <si>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</si>
  <si>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</si>
  <si>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</si>
  <si>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</si>
  <si>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</si>
  <si>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</si>
  <si>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</si>
  <si>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</si>
  <si>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</si>
  <si>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</si>
  <si>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</si>
  <si>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</si>
  <si>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</si>
  <si>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</si>
  <si>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</si>
  <si>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</si>
  <si>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</si>
  <si>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</si>
  <si>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</si>
  <si>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</si>
  <si>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</si>
  <si>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</si>
  <si>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</si>
  <si>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</si>
  <si>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</si>
  <si>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</si>
  <si>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</si>
  <si>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</si>
  <si>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</si>
  <si>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</si>
  <si>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</si>
  <si>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</si>
  <si>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</si>
  <si>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</si>
  <si>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</si>
  <si>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</si>
  <si>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</si>
  <si>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</si>
  <si>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</si>
  <si>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</si>
  <si>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</si>
  <si>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</si>
  <si>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</si>
  <si>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</si>
  <si>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</si>
  <si>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</si>
  <si>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</si>
  <si>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</si>
  <si>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</si>
  <si>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</si>
  <si>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</si>
  <si>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</si>
  <si>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</si>
  <si>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</si>
  <si>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</si>
  <si>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</si>
  <si>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</si>
  <si>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</si>
  <si>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</si>
  <si>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</si>
  <si>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</si>
  <si>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</si>
  <si>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</si>
  <si>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</si>
  <si>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</si>
  <si>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</si>
  <si>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</si>
  <si>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</si>
  <si>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</si>
  <si>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</si>
  <si>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</si>
  <si>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</si>
  <si>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</si>
  <si>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</si>
  <si>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</si>
  <si>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</si>
  <si>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</si>
  <si>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</si>
  <si>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</si>
  <si>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</si>
  <si>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</si>
  <si>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</si>
  <si>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</si>
  <si>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</si>
  <si>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</si>
  <si>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</si>
  <si>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</si>
  <si>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</si>
  <si>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</si>
  <si>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</si>
  <si>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</si>
  <si>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</si>
  <si>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</si>
  <si>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</si>
  <si>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</si>
  <si>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</si>
  <si>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</si>
  <si>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</si>
  <si>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</si>
  <si>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</si>
  <si>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</si>
  <si>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</si>
  <si>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</si>
  <si>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</si>
  <si>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</si>
  <si>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</si>
  <si>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</si>
  <si>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</si>
  <si>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</si>
  <si>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</si>
  <si>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</si>
  <si>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</si>
  <si>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</si>
  <si>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</si>
  <si>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</si>
  <si>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</si>
  <si>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</si>
  <si>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</si>
  <si>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</si>
  <si>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</si>
  <si>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</si>
  <si>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</si>
  <si>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</si>
  <si>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</si>
  <si>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</si>
  <si>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</si>
  <si>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</si>
  <si>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</si>
  <si>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</si>
  <si>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</si>
  <si>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</si>
  <si>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</si>
  <si>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</si>
  <si>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</si>
  <si>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</si>
  <si>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</si>
  <si>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</si>
  <si>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</si>
  <si>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</si>
  <si>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</si>
  <si>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</si>
  <si>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</si>
  <si>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</si>
  <si>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</si>
  <si>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</si>
  <si>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</si>
  <si>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</si>
  <si>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</si>
  <si>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</si>
  <si>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</si>
  <si>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</si>
  <si>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</si>
  <si>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</si>
  <si>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</si>
  <si>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</si>
  <si>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</si>
  <si>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</si>
  <si>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</si>
  <si>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</si>
  <si>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</si>
  <si>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</si>
  <si>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</si>
  <si>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</si>
  <si>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</si>
  <si>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</si>
  <si>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</si>
  <si>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</si>
  <si>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</si>
  <si>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</si>
  <si>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</si>
  <si>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</si>
  <si>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</si>
  <si>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</si>
  <si>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</si>
  <si>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</si>
  <si>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</si>
  <si>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</si>
  <si>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</si>
  <si>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</si>
  <si>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</si>
  <si>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</si>
  <si>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</si>
  <si>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</si>
  <si>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</si>
  <si>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</si>
  <si>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</si>
  <si>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</si>
  <si>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</si>
  <si>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</si>
  <si>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</si>
  <si>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</si>
  <si>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</si>
  <si>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</si>
  <si>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</si>
  <si>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</si>
  <si>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</si>
  <si>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</si>
  <si>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</si>
  <si>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</si>
  <si>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</si>
  <si>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</si>
  <si>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</si>
  <si>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</si>
  <si>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</si>
  <si>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</si>
  <si>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</si>
  <si>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</si>
  <si>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</si>
  <si>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</si>
  <si>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</si>
  <si>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</si>
  <si>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</si>
  <si>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</si>
  <si>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</si>
  <si>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</si>
  <si>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</si>
  <si>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</si>
  <si>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</si>
  <si>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</si>
  <si>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</si>
  <si>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</si>
  <si>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</si>
  <si>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</si>
  <si>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</si>
  <si>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</si>
  <si>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</si>
  <si>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</si>
  <si>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</si>
  <si>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</si>
  <si>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</si>
  <si>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</si>
  <si>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</si>
  <si>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</si>
  <si>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</si>
  <si>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</si>
  <si>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</si>
  <si>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</si>
  <si>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</si>
  <si>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</si>
  <si>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</si>
  <si>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</si>
  <si>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</si>
  <si>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</si>
  <si>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</si>
  <si>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</si>
  <si>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</si>
  <si>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</si>
  <si>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</si>
  <si>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</si>
  <si>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</si>
  <si>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</si>
  <si>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</si>
  <si>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</si>
  <si>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</si>
  <si>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</si>
  <si>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</si>
  <si>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</si>
  <si>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</si>
  <si>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</si>
  <si>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</si>
  <si>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</si>
  <si>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</si>
  <si>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</si>
  <si>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</si>
  <si>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</si>
  <si>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</si>
  <si>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</si>
  <si>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</si>
  <si>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</si>
  <si>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</si>
  <si>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</si>
  <si>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</si>
  <si>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</si>
  <si>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</si>
  <si>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</si>
  <si>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</si>
  <si>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</si>
  <si>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</si>
  <si>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</si>
  <si>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</si>
  <si>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</si>
  <si>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</si>
  <si>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</si>
  <si>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</si>
  <si>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</si>
  <si>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</si>
  <si>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</si>
  <si>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</si>
  <si>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</si>
  <si>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</si>
  <si>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</si>
  <si>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</si>
  <si>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</si>
  <si>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</si>
  <si>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</si>
  <si>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</si>
  <si>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</si>
  <si>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</si>
  <si>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</si>
  <si>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</si>
  <si>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</si>
  <si>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</si>
  <si>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</si>
  <si>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</si>
  <si>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</si>
  <si>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</si>
  <si>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</si>
  <si>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</si>
  <si>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</si>
  <si>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</si>
  <si>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</si>
  <si>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</si>
  <si>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</si>
  <si>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</si>
  <si>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</si>
  <si>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</si>
  <si>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</si>
  <si>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</si>
  <si>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</si>
  <si>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</si>
  <si>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</si>
  <si>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</si>
  <si>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</si>
  <si>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</si>
  <si>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</si>
  <si>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</si>
  <si>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</si>
  <si>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</si>
  <si>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</si>
  <si>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</si>
  <si>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</si>
  <si>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</si>
  <si>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</si>
  <si>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</si>
  <si>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</si>
  <si>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</si>
  <si>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</si>
  <si>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</si>
  <si>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</si>
  <si>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</si>
  <si>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</si>
  <si>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</si>
  <si>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</si>
  <si>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</si>
  <si>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</si>
  <si>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</si>
  <si>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</si>
  <si>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</si>
  <si>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</si>
  <si>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</si>
  <si>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</si>
  <si>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</si>
  <si>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</si>
  <si>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</si>
  <si>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</si>
  <si>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</si>
  <si>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</si>
  <si>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</si>
  <si>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</si>
  <si>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</si>
  <si>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</si>
  <si>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</si>
  <si>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</si>
  <si>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</si>
  <si>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</si>
  <si>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</si>
  <si>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</si>
  <si>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</si>
  <si>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</si>
  <si>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</si>
  <si>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</si>
  <si>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</si>
  <si>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</si>
  <si>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</si>
  <si>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</si>
  <si>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</si>
  <si>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</si>
  <si>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</si>
  <si>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</si>
  <si>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</si>
  <si>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</si>
  <si>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</si>
  <si>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</si>
  <si>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</si>
  <si>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</si>
  <si>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</si>
  <si>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</si>
  <si>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</si>
  <si>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</si>
  <si>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</si>
  <si>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</si>
  <si>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</si>
  <si>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</si>
  <si>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</si>
  <si>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</si>
  <si>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</si>
  <si>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</si>
  <si>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</si>
  <si>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</si>
  <si>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</si>
  <si>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</si>
  <si>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</si>
  <si>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</si>
  <si>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</si>
  <si>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</si>
  <si>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</si>
  <si>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</si>
  <si>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</si>
  <si>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</si>
  <si>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</si>
  <si>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</si>
  <si>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</si>
  <si>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</si>
  <si>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</si>
  <si>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</si>
  <si>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</si>
  <si>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</si>
  <si>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</si>
  <si>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</si>
  <si>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</si>
  <si>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</si>
  <si>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</si>
  <si>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</si>
  <si>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</si>
  <si>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</si>
  <si>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</si>
  <si>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</si>
  <si>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</si>
  <si>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</si>
  <si>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</si>
  <si>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</si>
  <si>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</si>
  <si>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</si>
  <si>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</si>
  <si>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</si>
  <si>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</si>
  <si>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</si>
  <si>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</si>
  <si>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</si>
  <si>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</si>
  <si>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</si>
  <si>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</si>
  <si>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</si>
  <si>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</si>
  <si>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</si>
  <si>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</si>
  <si>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</si>
  <si>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</si>
  <si>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</si>
  <si>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</si>
  <si>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</si>
  <si>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</si>
  <si>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</si>
  <si>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</si>
  <si>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</si>
  <si>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</si>
  <si>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</si>
  <si>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</si>
  <si>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</si>
  <si>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</si>
  <si>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</si>
  <si>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</si>
  <si>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</si>
  <si>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</si>
  <si>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</si>
  <si>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</si>
  <si>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</si>
  <si>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</si>
  <si>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</si>
  <si>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</si>
  <si>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</si>
  <si>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</si>
  <si>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</si>
  <si>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</si>
  <si>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</si>
  <si>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</si>
  <si>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</si>
  <si>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</si>
  <si>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</si>
  <si>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</si>
  <si>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</si>
  <si>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</si>
  <si>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</si>
  <si>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</si>
  <si>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</si>
  <si>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</si>
  <si>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</si>
  <si>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</si>
  <si>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</si>
  <si>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</si>
  <si>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</si>
  <si>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</si>
  <si>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</si>
  <si>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</si>
  <si>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</si>
  <si>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</si>
  <si>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</si>
  <si>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</si>
  <si>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</si>
  <si>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</si>
  <si>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</si>
  <si>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</si>
  <si>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</si>
  <si>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</si>
  <si>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</si>
  <si>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</si>
  <si>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</si>
  <si>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</si>
  <si>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</si>
  <si>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</si>
  <si>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</si>
  <si>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</si>
  <si>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</si>
  <si>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</si>
  <si>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</si>
  <si>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</si>
  <si>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</si>
  <si>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</si>
  <si>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</si>
  <si>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</si>
  <si>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</si>
  <si>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</si>
  <si>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</si>
  <si>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</si>
  <si>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</si>
  <si>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</si>
  <si>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</si>
  <si>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</si>
  <si>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</si>
  <si>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</si>
  <si>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</si>
  <si>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</si>
  <si>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</si>
  <si>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</si>
  <si>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</si>
  <si>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</si>
  <si>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</si>
  <si>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</si>
  <si>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</si>
  <si>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</si>
  <si>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</si>
  <si>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</si>
  <si>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</si>
  <si>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</si>
  <si>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</si>
  <si>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</si>
  <si>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</si>
  <si>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</si>
  <si>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</si>
  <si>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</si>
  <si>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</si>
  <si>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</si>
  <si>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</si>
  <si>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</si>
  <si>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</si>
  <si>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</si>
  <si>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</si>
  <si>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</si>
  <si>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</si>
  <si>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</si>
  <si>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</si>
  <si>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</si>
  <si>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</si>
  <si>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</si>
  <si>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</si>
  <si>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</si>
  <si>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</si>
  <si>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</si>
  <si>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</si>
  <si>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</si>
  <si>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</si>
  <si>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</si>
  <si>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</si>
  <si>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</si>
  <si>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</si>
  <si>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</si>
  <si>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</si>
  <si>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</si>
  <si>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</si>
  <si>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</si>
  <si>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</si>
  <si>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</si>
  <si>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</si>
  <si>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</si>
  <si>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</si>
  <si>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</si>
  <si>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</si>
  <si>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</si>
  <si>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</si>
  <si>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</si>
  <si>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</si>
  <si>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</si>
  <si>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</si>
  <si>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</si>
  <si>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</si>
  <si>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</si>
  <si>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</si>
  <si>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</si>
  <si>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</si>
  <si>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</si>
  <si>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</si>
  <si>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</si>
  <si>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</si>
  <si>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</si>
  <si>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</si>
  <si>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</si>
  <si>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</si>
  <si>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</si>
  <si>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</si>
  <si>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</si>
  <si>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</si>
  <si>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</si>
  <si>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</si>
  <si>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</si>
  <si>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</si>
  <si>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</si>
  <si>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</si>
  <si>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</si>
  <si>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</si>
  <si>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</si>
  <si>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</si>
  <si>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</si>
  <si>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</si>
  <si>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</si>
  <si>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</si>
  <si>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</si>
  <si>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</si>
  <si>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</si>
  <si>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</si>
  <si>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</si>
  <si>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</si>
  <si>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</si>
  <si>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</si>
  <si>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</si>
  <si>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</si>
  <si>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</si>
  <si>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</si>
  <si>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</si>
  <si>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</si>
  <si>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</si>
  <si>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</si>
  <si>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</si>
  <si>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</si>
  <si>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</si>
  <si>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</si>
  <si>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</si>
  <si>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</si>
  <si>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</si>
  <si>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</si>
  <si>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</si>
  <si>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</si>
  <si>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</si>
  <si>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</si>
  <si>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</si>
  <si>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</si>
  <si>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</si>
  <si>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</si>
  <si>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</si>
  <si>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</si>
  <si>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</si>
  <si>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</si>
  <si>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</si>
  <si>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</si>
  <si>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</si>
  <si>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</si>
  <si>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</si>
  <si>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</si>
  <si>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</si>
  <si>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</si>
  <si>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</si>
  <si>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</si>
  <si>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</si>
  <si>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</si>
  <si>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</si>
  <si>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</si>
  <si>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</si>
  <si>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</si>
  <si>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</si>
  <si>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</si>
  <si>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</si>
  <si>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</si>
  <si>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</si>
  <si>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</si>
  <si>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</si>
  <si>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</si>
  <si>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</si>
  <si>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</si>
  <si>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</si>
  <si>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</si>
  <si>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</si>
  <si>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</si>
  <si>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</si>
  <si>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</si>
  <si>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</si>
  <si>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</si>
  <si>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</si>
  <si>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</si>
  <si>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</si>
  <si>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</si>
  <si>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</si>
  <si>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</si>
  <si>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</si>
  <si>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</si>
  <si>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</si>
  <si>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</si>
  <si>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</si>
  <si>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</si>
  <si>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</si>
  <si>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</si>
  <si>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</si>
  <si>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</si>
  <si>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</si>
  <si>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</si>
  <si>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</si>
  <si>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</si>
  <si>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</si>
  <si>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</si>
  <si>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</si>
  <si>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</si>
  <si>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</si>
  <si>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</si>
  <si>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</si>
  <si>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</si>
  <si>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</si>
  <si>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</si>
  <si>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</si>
  <si>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</si>
  <si>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</si>
  <si>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</si>
  <si>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</si>
  <si>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</si>
  <si>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</si>
  <si>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</si>
  <si>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</si>
  <si>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</si>
  <si>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</si>
  <si>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</si>
  <si>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</si>
  <si>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</si>
  <si>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</si>
  <si>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</si>
  <si>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</si>
  <si>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</si>
  <si>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</si>
  <si>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</si>
  <si>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</si>
  <si>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</si>
  <si>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</si>
  <si>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</si>
  <si>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</si>
  <si>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</si>
  <si>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</si>
  <si>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</si>
  <si>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</si>
  <si>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</si>
  <si>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</si>
  <si>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</si>
  <si>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</si>
  <si>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</si>
  <si>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</si>
  <si>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</si>
  <si>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</si>
  <si>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</si>
  <si>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</si>
  <si>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</si>
  <si>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</si>
  <si>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</si>
  <si>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</si>
  <si>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</si>
  <si>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</si>
  <si>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</si>
  <si>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</si>
  <si>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</si>
  <si>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</si>
  <si>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</si>
  <si>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</si>
  <si>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</si>
  <si>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</si>
  <si>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</si>
  <si>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</si>
  <si>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</si>
  <si>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</si>
  <si>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</si>
  <si>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</si>
  <si>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</si>
  <si>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</si>
  <si>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</si>
  <si>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</si>
  <si>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</si>
  <si>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</si>
  <si>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</si>
  <si>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</si>
  <si>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</si>
  <si>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</si>
  <si>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</si>
  <si>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</si>
  <si>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</si>
  <si>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</si>
  <si>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</si>
  <si>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</si>
  <si>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</si>
  <si>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</si>
  <si>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</si>
  <si>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</si>
  <si>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</si>
  <si>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</si>
  <si>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</si>
  <si>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</si>
  <si>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</si>
  <si>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</si>
  <si>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</si>
  <si>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</si>
  <si>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</si>
  <si>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</si>
  <si>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</si>
  <si>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</si>
  <si>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</si>
  <si>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</si>
  <si>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</si>
  <si>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</si>
  <si>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</si>
  <si>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</si>
  <si>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</si>
  <si>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</si>
  <si>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</si>
  <si>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</si>
  <si>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</si>
  <si>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</si>
  <si>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</si>
  <si>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</si>
  <si>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</si>
  <si>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</si>
  <si>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</si>
  <si>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</si>
  <si>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</si>
  <si>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</si>
  <si>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</si>
  <si>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</si>
  <si>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</si>
  <si>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</si>
  <si>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</si>
  <si>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</si>
  <si>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</si>
  <si>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</si>
  <si>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</si>
  <si>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</si>
  <si>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</si>
  <si>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</si>
  <si>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</si>
  <si>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</si>
  <si>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</si>
  <si>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</si>
  <si>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</si>
  <si>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</si>
  <si>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</si>
  <si>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</si>
  <si>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</si>
  <si>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</si>
  <si>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</si>
  <si>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</si>
  <si>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</si>
  <si>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</si>
  <si>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</si>
  <si>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</si>
  <si>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</si>
  <si>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</si>
  <si>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</si>
  <si>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</si>
  <si>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</si>
  <si>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</si>
  <si>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</si>
  <si>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</si>
  <si>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</si>
  <si>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</si>
  <si>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</si>
  <si>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</si>
  <si>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</si>
  <si>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</si>
  <si>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</si>
  <si>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</si>
  <si>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</si>
  <si>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</si>
  <si>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</si>
  <si>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</si>
  <si>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</si>
  <si>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</si>
  <si>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</si>
  <si>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</si>
  <si>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</si>
  <si>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</si>
  <si>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</si>
  <si>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</si>
  <si>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</si>
  <si>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</si>
  <si>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</si>
  <si>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</si>
  <si>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</si>
  <si>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</si>
  <si>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</si>
  <si>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</si>
  <si>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</si>
  <si>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</si>
  <si>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</si>
  <si>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</si>
  <si>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</si>
  <si>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</si>
  <si>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</si>
  <si>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</si>
  <si>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</si>
  <si>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</si>
  <si>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</si>
  <si>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</si>
  <si>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</si>
  <si>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</si>
  <si>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</si>
  <si>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</si>
  <si>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</si>
  <si>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</si>
  <si>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</si>
  <si>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</si>
  <si>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</si>
  <si>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</si>
  <si>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</si>
  <si>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</si>
  <si>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</si>
  <si>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</si>
  <si>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</si>
  <si>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</si>
  <si>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</si>
  <si>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</si>
  <si>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</si>
  <si>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</si>
  <si>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</si>
  <si>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</si>
  <si>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</si>
  <si>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</si>
  <si>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</si>
  <si>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</si>
  <si>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</si>
  <si>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</si>
  <si>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</si>
  <si>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</si>
  <si>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</si>
  <si>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</si>
  <si>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</si>
  <si>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</si>
  <si>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</si>
  <si>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</si>
  <si>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</si>
  <si>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</si>
  <si>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</si>
  <si>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</si>
  <si>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</si>
  <si>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</si>
  <si>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</si>
  <si>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</si>
  <si>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</si>
  <si>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</si>
  <si>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</si>
  <si>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</si>
  <si>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</si>
  <si>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</si>
  <si>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</si>
  <si>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</si>
  <si>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</si>
  <si>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</si>
  <si>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</si>
  <si>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</si>
  <si>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</si>
  <si>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</si>
  <si>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</si>
  <si>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</si>
  <si>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</si>
  <si>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</si>
  <si>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</si>
  <si>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</si>
  <si>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</si>
  <si>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</si>
  <si>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</si>
  <si>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</si>
  <si>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</si>
  <si>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</si>
  <si>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</si>
  <si>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</si>
  <si>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</si>
  <si>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</si>
  <si>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</si>
  <si>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</si>
  <si>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</si>
  <si>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</si>
  <si>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</si>
  <si>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</si>
  <si>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</si>
  <si>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</si>
  <si>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</si>
  <si>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</si>
  <si>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</si>
  <si>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</si>
  <si>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</si>
  <si>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</si>
  <si>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</si>
  <si>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</si>
  <si>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</si>
  <si>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</si>
  <si>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</si>
  <si>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</si>
  <si>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</si>
  <si>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</si>
  <si>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</si>
  <si>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</si>
  <si>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</si>
  <si>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</si>
  <si>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</si>
  <si>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</si>
  <si>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</si>
  <si>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</si>
  <si>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</si>
  <si>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</si>
  <si>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</si>
  <si>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</si>
  <si>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</si>
  <si>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</si>
  <si>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</si>
  <si>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</si>
  <si>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</si>
  <si>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</si>
  <si>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</si>
  <si>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</si>
  <si>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</si>
  <si>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</si>
  <si>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</si>
  <si>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</si>
  <si>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</si>
  <si>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</si>
  <si>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</si>
  <si>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</si>
  <si>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</si>
  <si>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</si>
  <si>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</si>
  <si>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</si>
  <si>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</si>
  <si>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</si>
  <si>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</si>
  <si>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</si>
  <si>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</si>
  <si>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</si>
  <si>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</si>
  <si>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</si>
  <si>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</si>
  <si>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</si>
  <si>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</si>
  <si>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</si>
  <si>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</si>
  <si>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</si>
  <si>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</si>
  <si>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</si>
  <si>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</si>
  <si>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</si>
  <si>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</si>
  <si>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</si>
  <si>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</si>
  <si>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</si>
  <si>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</si>
  <si>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</si>
  <si>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</si>
  <si>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</si>
  <si>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</si>
  <si>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</si>
  <si>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</si>
  <si>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</si>
  <si>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</si>
  <si>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</si>
  <si>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</si>
  <si>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</si>
  <si>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</si>
  <si>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</si>
  <si>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</si>
  <si>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</si>
  <si>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</si>
  <si>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</si>
  <si>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</si>
  <si>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</si>
  <si>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</si>
  <si>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</si>
  <si>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</si>
  <si>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</si>
  <si>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</si>
  <si>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</si>
  <si>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</si>
  <si>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</si>
  <si>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</si>
  <si>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</si>
  <si>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</si>
  <si>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</si>
  <si>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</si>
  <si>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</si>
  <si>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</si>
  <si>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</si>
  <si>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</si>
  <si>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</si>
  <si>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</si>
  <si>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</si>
  <si>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</si>
  <si>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</si>
  <si>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</si>
  <si>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</si>
  <si>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</si>
  <si>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</si>
  <si>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</si>
  <si>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</si>
  <si>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</si>
  <si>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</si>
  <si>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</si>
  <si>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</si>
  <si>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</si>
  <si>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</si>
  <si>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</si>
  <si>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</si>
  <si>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</si>
  <si>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</si>
  <si>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</si>
  <si>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</si>
  <si>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</si>
  <si>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</si>
  <si>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</si>
  <si>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</si>
  <si>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</si>
  <si>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</si>
  <si>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</si>
  <si>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</si>
  <si>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</si>
  <si>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</si>
  <si>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</si>
  <si>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</si>
  <si>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</si>
  <si>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</si>
  <si>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</si>
  <si>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</si>
  <si>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</si>
  <si>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</si>
  <si>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</si>
  <si>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</si>
  <si>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</si>
  <si>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</si>
  <si>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</si>
  <si>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</si>
  <si>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</si>
  <si>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</si>
  <si>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</si>
  <si>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</si>
  <si>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</si>
  <si>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</si>
  <si>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</si>
  <si>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</si>
  <si>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</si>
  <si>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</si>
  <si>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</si>
  <si>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</si>
  <si>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</si>
  <si>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</si>
  <si>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</si>
  <si>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</si>
  <si>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</si>
  <si>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</si>
  <si>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</si>
  <si>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</si>
  <si>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</si>
  <si>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</si>
  <si>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</si>
  <si>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</si>
  <si>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</si>
  <si>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</si>
  <si>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</si>
  <si>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</si>
  <si>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</si>
  <si>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</si>
  <si>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</si>
  <si>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</si>
  <si>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</si>
  <si>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</si>
  <si>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</si>
  <si>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</si>
  <si>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</si>
  <si>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</si>
  <si>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</si>
  <si>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</si>
  <si>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</si>
  <si>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</si>
  <si>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</si>
  <si>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</si>
  <si>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</si>
  <si>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</si>
  <si>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</si>
  <si>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</si>
  <si>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</si>
  <si>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</si>
  <si>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</si>
  <si>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</si>
  <si>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</si>
  <si>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</si>
  <si>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</si>
  <si>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</si>
  <si>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</si>
  <si>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</si>
  <si>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</si>
  <si>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</si>
  <si>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</si>
  <si>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</si>
  <si>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</si>
  <si>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</si>
  <si>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</si>
  <si>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</si>
  <si>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</si>
  <si>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</si>
  <si>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</si>
  <si>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</si>
  <si>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</si>
  <si>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</si>
  <si>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</si>
  <si>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</si>
  <si>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</si>
  <si>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</si>
  <si>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</si>
  <si>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</si>
  <si>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</si>
  <si>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</si>
  <si>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</si>
  <si>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</si>
  <si>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</si>
  <si>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</si>
  <si>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</si>
  <si>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</si>
  <si>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</si>
  <si>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</si>
  <si>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</si>
  <si>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</si>
  <si>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</si>
  <si>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</si>
  <si>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</si>
  <si>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</si>
  <si>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</si>
  <si>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</si>
  <si>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</si>
  <si>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</si>
  <si>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</si>
  <si>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</si>
  <si>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</si>
  <si>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</si>
  <si>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</si>
  <si>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</si>
  <si>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</si>
  <si>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</si>
  <si>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</si>
  <si>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</si>
  <si>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</si>
  <si>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</si>
  <si>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</si>
  <si>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</si>
  <si>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</si>
  <si>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</si>
  <si>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</si>
  <si>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</si>
  <si>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</si>
  <si>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</si>
  <si>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</si>
  <si>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</si>
  <si>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</si>
  <si>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</si>
  <si>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</si>
  <si>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</si>
  <si>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</si>
  <si>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</si>
  <si>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</si>
  <si>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</si>
  <si>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</si>
  <si>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</si>
  <si>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</si>
  <si>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</si>
  <si>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</si>
  <si>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</si>
  <si>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</si>
  <si>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</si>
  <si>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</si>
  <si>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</si>
  <si>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</si>
  <si>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</si>
  <si>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</si>
  <si>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</si>
  <si>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</si>
  <si>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</si>
  <si>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</si>
  <si>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</si>
  <si>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</si>
  <si>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</si>
  <si>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</si>
  <si>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</si>
  <si>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</si>
  <si>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</si>
  <si>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</si>
  <si>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</si>
  <si>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</si>
  <si>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</si>
  <si>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</si>
  <si>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</si>
  <si>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</si>
  <si>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</si>
  <si>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</si>
  <si>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</si>
  <si>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</si>
  <si>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</si>
  <si>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</si>
  <si>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</si>
  <si>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</si>
  <si>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</si>
  <si>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</si>
  <si>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</si>
  <si>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</si>
  <si>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</si>
  <si>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</si>
  <si>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</si>
  <si>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</si>
  <si>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</si>
  <si>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</si>
  <si>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</si>
  <si>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</si>
  <si>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</si>
  <si>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</si>
  <si>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</si>
  <si>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</si>
  <si>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</si>
  <si>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</si>
  <si>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</si>
  <si>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</si>
  <si>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</si>
  <si>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</si>
  <si>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</si>
  <si>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</si>
  <si>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</si>
  <si>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</si>
  <si>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</si>
  <si>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</si>
  <si>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</si>
  <si>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</si>
  <si>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</si>
  <si>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</si>
  <si>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</si>
  <si>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</si>
  <si>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</si>
  <si>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</si>
  <si>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</si>
  <si>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</si>
  <si>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</si>
  <si>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</si>
  <si>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</si>
  <si>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</si>
  <si>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</si>
  <si>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</si>
  <si>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</si>
  <si>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</si>
  <si>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</si>
  <si>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</si>
  <si>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</si>
  <si>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</si>
  <si>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</si>
  <si>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</si>
  <si>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</si>
  <si>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</si>
  <si>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</si>
  <si>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</si>
  <si>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</si>
  <si>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</si>
  <si>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</si>
  <si>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</si>
  <si>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</si>
  <si>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</si>
  <si>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</si>
  <si>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</si>
  <si>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</si>
  <si>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</si>
  <si>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</si>
  <si>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</si>
  <si>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</si>
  <si>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</si>
  <si>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</si>
  <si>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</si>
  <si>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</si>
  <si>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</si>
  <si>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</si>
  <si>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</si>
  <si>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</si>
  <si>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</si>
  <si>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</si>
  <si>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</si>
  <si>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</si>
  <si>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</si>
  <si>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</si>
  <si>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</si>
  <si>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</si>
  <si>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</si>
  <si>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</si>
  <si>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</si>
  <si>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</si>
  <si>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</si>
  <si>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</si>
  <si>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</si>
  <si>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</si>
  <si>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</si>
  <si>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</si>
  <si>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</si>
  <si>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</si>
  <si>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</si>
  <si>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</si>
  <si>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</si>
  <si>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</si>
  <si>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</si>
  <si>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</si>
  <si>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</si>
  <si>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</si>
  <si>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</si>
  <si>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</si>
  <si>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</si>
  <si>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</si>
  <si>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</si>
  <si>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</si>
  <si>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</si>
  <si>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</si>
  <si>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</si>
  <si>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</si>
  <si>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</si>
  <si>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</si>
  <si>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</si>
  <si>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</si>
  <si>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</si>
  <si>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</si>
  <si>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</si>
  <si>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</si>
  <si>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</si>
  <si>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</si>
  <si>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</si>
  <si>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</si>
  <si>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</si>
  <si>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</si>
  <si>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</si>
  <si>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</si>
  <si>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</si>
  <si>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</si>
  <si>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</si>
  <si>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</si>
  <si>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</si>
  <si>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</si>
  <si>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</si>
  <si>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</si>
  <si>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</si>
  <si>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</si>
  <si>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</si>
  <si>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</si>
  <si>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</si>
  <si>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</si>
  <si>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</si>
  <si>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</si>
  <si>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</si>
  <si>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</si>
  <si>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</si>
  <si>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</si>
  <si>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</si>
  <si>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</si>
  <si>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</si>
  <si>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</si>
  <si>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</si>
  <si>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</si>
  <si>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</si>
  <si>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</si>
  <si>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</si>
  <si>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</si>
  <si>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</si>
  <si>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</si>
  <si>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</si>
  <si>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</si>
  <si>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</si>
  <si>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</si>
  <si>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</si>
  <si>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</si>
  <si>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</si>
  <si>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</si>
  <si>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</si>
  <si>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</si>
  <si>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</si>
  <si>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</si>
  <si>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</si>
  <si>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</si>
  <si>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</si>
  <si>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</si>
  <si>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</si>
  <si>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</si>
  <si>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</si>
  <si>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</si>
  <si>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</si>
  <si>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</si>
  <si>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</si>
  <si>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</si>
  <si>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</si>
  <si>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</si>
  <si>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</si>
  <si>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</si>
  <si>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</si>
  <si>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</si>
  <si>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</si>
  <si>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</si>
  <si>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</si>
  <si>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</si>
  <si>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</si>
  <si>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</si>
  <si>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</si>
  <si>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</si>
  <si>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</si>
  <si>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</si>
  <si>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</si>
  <si>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</si>
  <si>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</si>
  <si>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</si>
  <si>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</si>
  <si>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</si>
  <si>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</si>
  <si>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</si>
  <si>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</si>
  <si>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</si>
  <si>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</si>
  <si>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</si>
  <si>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</si>
  <si>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</si>
  <si>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</si>
  <si>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</si>
  <si>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</si>
  <si>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</si>
  <si>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</si>
  <si>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</si>
  <si>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</si>
  <si>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</si>
  <si>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</si>
  <si>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</si>
  <si>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</si>
  <si>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</si>
  <si>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</si>
  <si>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</si>
  <si>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</si>
  <si>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</si>
  <si>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</si>
  <si>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</si>
  <si>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</si>
  <si>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</si>
  <si>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</si>
  <si>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</si>
  <si>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</si>
  <si>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</si>
  <si>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</si>
  <si>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</si>
  <si>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</si>
  <si>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</si>
  <si>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</si>
  <si>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</si>
  <si>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</si>
  <si>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</si>
  <si>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</si>
  <si>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</si>
  <si>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</si>
  <si>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</si>
  <si>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</si>
  <si>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</si>
  <si>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</si>
  <si>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</si>
  <si>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</si>
  <si>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</si>
  <si>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</si>
  <si>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</si>
  <si>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</si>
  <si>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</si>
  <si>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</si>
  <si>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</si>
  <si>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</si>
  <si>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</si>
  <si>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</si>
  <si>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</si>
  <si>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</si>
  <si>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</si>
  <si>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</si>
  <si>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</si>
  <si>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</si>
  <si>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</si>
  <si>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</si>
  <si>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</si>
  <si>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</si>
  <si>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</si>
  <si>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</si>
  <si>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</si>
  <si>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</si>
  <si>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</si>
  <si>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</si>
  <si>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</si>
  <si>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</si>
  <si>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</si>
  <si>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</si>
  <si>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</si>
  <si>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</si>
  <si>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</si>
  <si>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</si>
  <si>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</si>
  <si>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</si>
  <si>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</si>
  <si>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</si>
  <si>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</si>
  <si>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</si>
  <si>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</si>
  <si>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</si>
  <si>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</si>
  <si>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</si>
  <si>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</si>
  <si>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</si>
  <si>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</si>
  <si>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</si>
  <si>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</si>
  <si>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</si>
  <si>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</si>
  <si>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</si>
  <si>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</si>
  <si>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</si>
  <si>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</si>
  <si>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</si>
  <si>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</si>
  <si>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</si>
  <si>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</si>
  <si>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</si>
  <si>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</si>
  <si>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</si>
  <si>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</si>
  <si>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</si>
  <si>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</si>
  <si>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</si>
  <si>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</si>
  <si>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</si>
  <si>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</si>
  <si>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</si>
  <si>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</si>
  <si>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</si>
  <si>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</si>
  <si>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</si>
  <si>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</si>
  <si>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</si>
  <si>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</si>
  <si>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</si>
  <si>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</si>
  <si>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</si>
  <si>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</si>
  <si>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</si>
  <si>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</si>
  <si>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</si>
  <si>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</si>
  <si>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</si>
  <si>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</si>
  <si>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</si>
  <si>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</si>
  <si>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</si>
  <si>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</si>
  <si>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</si>
  <si>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</si>
  <si>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</si>
  <si>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</si>
  <si>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</si>
  <si>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</si>
  <si>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</si>
  <si>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</si>
  <si>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</si>
  <si>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</si>
  <si>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</si>
  <si>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</si>
  <si>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</si>
  <si>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</si>
  <si>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</si>
  <si>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</si>
  <si>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</si>
  <si>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</si>
  <si>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</si>
  <si>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</si>
  <si>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</si>
  <si>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</si>
  <si>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</si>
  <si>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</si>
  <si>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</si>
  <si>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</si>
  <si>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</si>
  <si>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</si>
  <si>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</si>
  <si>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</si>
  <si>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</si>
  <si>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</si>
  <si>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</si>
  <si>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</si>
  <si>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</si>
  <si>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</si>
  <si>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</si>
  <si>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</si>
  <si>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</si>
  <si>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</si>
  <si>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</si>
  <si>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</si>
  <si>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</si>
  <si>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</si>
  <si>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</si>
  <si>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</si>
  <si>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</si>
  <si>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</si>
  <si>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</si>
  <si>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</si>
  <si>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</si>
  <si>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</si>
  <si>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</si>
  <si>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</si>
  <si>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</si>
  <si>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</si>
  <si>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</si>
  <si>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</si>
  <si>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</si>
  <si>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</si>
  <si>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</si>
  <si>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</si>
  <si>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</si>
  <si>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</si>
  <si>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</si>
  <si>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</si>
  <si>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</si>
  <si>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</si>
  <si>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</si>
  <si>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</si>
  <si>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</si>
  <si>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</si>
  <si>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</si>
  <si>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</si>
  <si>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</si>
  <si>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</si>
  <si>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</si>
  <si>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</si>
  <si>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</si>
  <si>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</si>
  <si>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</si>
  <si>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</si>
  <si>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</si>
  <si>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</si>
  <si>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</si>
  <si>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</si>
  <si>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</si>
  <si>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</si>
  <si>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</si>
  <si>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</si>
  <si>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</si>
  <si>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</si>
  <si>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</si>
  <si>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</si>
  <si>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</si>
  <si>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</si>
  <si>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</si>
  <si>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</si>
  <si>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</si>
  <si>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</si>
  <si>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</si>
  <si>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</si>
  <si>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</si>
  <si>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</si>
  <si>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</si>
  <si>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</si>
  <si>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</si>
  <si>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</si>
  <si>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</si>
  <si>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</si>
  <si>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</si>
  <si>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</si>
  <si>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</si>
  <si>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</si>
  <si>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</si>
  <si>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</si>
  <si>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</si>
  <si>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</si>
  <si>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</si>
  <si>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</si>
  <si>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</si>
  <si>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</si>
  <si>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</si>
  <si>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</si>
  <si>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</si>
  <si>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</si>
  <si>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</si>
  <si>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</si>
  <si>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</si>
  <si>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</si>
  <si>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</si>
  <si>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</si>
  <si>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</si>
  <si>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</si>
  <si>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</si>
  <si>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</si>
  <si>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</si>
  <si>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</si>
  <si>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</si>
  <si>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</si>
  <si>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</si>
  <si>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</si>
  <si>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</si>
  <si>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</si>
  <si>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</si>
  <si>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</si>
  <si>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</si>
  <si>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</si>
  <si>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</si>
  <si>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</si>
  <si>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</si>
  <si>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</si>
  <si>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</si>
  <si>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</si>
  <si>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</si>
  <si>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</si>
  <si>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</si>
  <si>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</si>
  <si>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</si>
  <si>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</si>
  <si>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</si>
  <si>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</si>
  <si>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</si>
  <si>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</si>
  <si>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</si>
  <si>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</si>
  <si>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</si>
  <si>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</si>
  <si>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</si>
  <si>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</si>
  <si>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</si>
  <si>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</si>
  <si>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</si>
  <si>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</si>
  <si>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</si>
  <si>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</si>
  <si>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</si>
  <si>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</si>
  <si>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</si>
  <si>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</si>
  <si>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</si>
  <si>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</si>
  <si>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</si>
  <si>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</si>
  <si>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</si>
  <si>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</si>
  <si>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</si>
  <si>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</si>
  <si>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</si>
  <si>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</si>
  <si>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</si>
  <si>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</si>
  <si>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</si>
  <si>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</si>
  <si>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</si>
  <si>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</si>
  <si>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</si>
  <si>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</si>
  <si>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</si>
  <si>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</si>
  <si>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</si>
  <si>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</si>
  <si>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</si>
  <si>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</si>
  <si>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</si>
  <si>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</si>
  <si>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</si>
  <si>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</si>
  <si>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</si>
  <si>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</si>
  <si>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</si>
  <si>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</si>
  <si>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</si>
  <si>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</si>
  <si>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</si>
  <si>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</si>
  <si>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</si>
  <si>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</si>
  <si>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</si>
  <si>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</si>
  <si>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</si>
  <si>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</si>
  <si>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</si>
  <si>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</si>
  <si>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</si>
  <si>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</si>
  <si>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</si>
  <si>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</si>
  <si>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</si>
  <si>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</si>
  <si>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</si>
  <si>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</si>
  <si>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</si>
  <si>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</si>
  <si>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</si>
  <si>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</si>
  <si>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</si>
  <si>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</si>
  <si>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</si>
  <si>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</si>
  <si>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</si>
  <si>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</si>
  <si>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</si>
  <si>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</si>
  <si>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</si>
  <si>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</si>
  <si>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</si>
  <si>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</si>
  <si>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</si>
  <si>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</si>
  <si>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</si>
  <si>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</si>
  <si>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</si>
  <si>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</si>
  <si>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</si>
  <si>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</si>
  <si>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</si>
  <si>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</si>
  <si>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</si>
  <si>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</si>
  <si>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</si>
  <si>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</si>
  <si>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</si>
  <si>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</si>
  <si>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</si>
  <si>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</si>
  <si>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</si>
  <si>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</si>
  <si>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</si>
  <si>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</si>
  <si>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</si>
  <si>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</si>
  <si>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</si>
  <si>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</si>
  <si>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</si>
  <si>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</si>
  <si>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</si>
  <si>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</si>
  <si>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</si>
  <si>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</si>
  <si>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</si>
  <si>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</si>
  <si>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</si>
  <si>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</si>
  <si>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</si>
  <si>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</si>
  <si>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</si>
  <si>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</si>
  <si>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</si>
  <si>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</si>
  <si>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</si>
  <si>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</si>
  <si>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</si>
  <si>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</si>
  <si>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</si>
  <si>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</si>
  <si>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</si>
  <si>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</si>
  <si>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</si>
  <si>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</si>
  <si>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</si>
  <si>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</si>
  <si>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</si>
  <si>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</si>
  <si>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</si>
  <si>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</si>
  <si>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</si>
  <si>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</si>
  <si>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</si>
  <si>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</si>
  <si>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</si>
  <si>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</si>
  <si>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</si>
  <si>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</si>
  <si>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</si>
  <si>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</si>
  <si>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</si>
  <si>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</si>
  <si>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</si>
  <si>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</si>
  <si>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</si>
  <si>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</si>
  <si>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</si>
  <si>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</si>
  <si>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</si>
  <si>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</si>
  <si>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</si>
  <si>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</si>
  <si>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</si>
  <si>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</si>
  <si>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</si>
  <si>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</si>
  <si>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</si>
  <si>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</si>
  <si>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</si>
  <si>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</si>
  <si>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</si>
  <si>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</si>
  <si>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</si>
  <si>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</si>
  <si>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</si>
  <si>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</si>
  <si>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</si>
  <si>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</si>
  <si>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</si>
  <si>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</si>
  <si>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</si>
  <si>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</si>
  <si>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</si>
  <si>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</si>
  <si>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</si>
  <si>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</si>
  <si>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</si>
  <si>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</si>
  <si>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</si>
  <si>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</si>
  <si>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</si>
  <si>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</si>
  <si>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</si>
  <si>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</si>
  <si>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</si>
  <si>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</si>
  <si>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</si>
  <si>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</si>
  <si>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</si>
  <si>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</si>
  <si>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</si>
  <si>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</si>
  <si>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</si>
  <si>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</si>
  <si>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</si>
  <si>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</si>
  <si>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</si>
  <si>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</si>
  <si>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</si>
  <si>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</si>
  <si>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</si>
  <si>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</si>
  <si>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</si>
  <si>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</si>
  <si>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</si>
  <si>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</si>
  <si>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</si>
  <si>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</si>
  <si>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</si>
  <si>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</si>
  <si>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</si>
  <si>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</si>
  <si>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</si>
  <si>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</si>
  <si>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</si>
  <si>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</si>
  <si>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</si>
  <si>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</si>
  <si>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</si>
  <si>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</si>
  <si>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</si>
  <si>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</si>
  <si>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</si>
  <si>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</si>
  <si>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</si>
  <si>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</si>
  <si>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</si>
  <si>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</si>
  <si>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</si>
  <si>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</si>
  <si>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</si>
  <si>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</si>
  <si>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</si>
  <si>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</si>
  <si>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</si>
  <si>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</si>
  <si>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</si>
  <si>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</si>
  <si>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</si>
  <si>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</si>
  <si>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</si>
  <si>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</si>
  <si>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</si>
  <si>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</si>
  <si>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</si>
  <si>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</si>
  <si>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</si>
  <si>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</si>
  <si>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</si>
  <si>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</si>
  <si>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</si>
  <si>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</si>
  <si>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</si>
  <si>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</si>
  <si>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</si>
  <si>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</si>
  <si>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</si>
  <si>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</si>
  <si>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</si>
  <si>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</si>
  <si>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</si>
  <si>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</si>
  <si>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</si>
  <si>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</si>
  <si>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</si>
  <si>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</si>
  <si>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</si>
  <si>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</si>
  <si>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</si>
  <si>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</si>
  <si>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</si>
  <si>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</si>
  <si>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</si>
  <si>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</si>
  <si>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</si>
  <si>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</si>
  <si>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</si>
  <si>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</si>
  <si>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</si>
  <si>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</si>
  <si>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</si>
  <si>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</si>
  <si>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</si>
  <si>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</si>
  <si>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</si>
  <si>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</si>
  <si>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</si>
  <si>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</si>
  <si>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</si>
  <si>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</si>
  <si>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</si>
  <si>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</si>
  <si>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</si>
  <si>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</si>
  <si>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</si>
  <si>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</si>
  <si>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</si>
  <si>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</si>
  <si>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</si>
  <si>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</si>
  <si>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</si>
  <si>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</si>
  <si>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</si>
  <si>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</si>
  <si>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</si>
  <si>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</si>
  <si>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</si>
  <si>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</si>
  <si>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</si>
  <si>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</si>
  <si>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</si>
  <si>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</si>
  <si>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</si>
  <si>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</si>
  <si>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</si>
  <si>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</si>
  <si>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</si>
  <si>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</si>
  <si>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</si>
  <si>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</si>
  <si>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</si>
  <si>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</si>
  <si>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</si>
  <si>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</si>
  <si>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</si>
  <si>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</si>
  <si>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</si>
  <si>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</si>
  <si>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</si>
  <si>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</si>
  <si>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</si>
  <si>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</si>
  <si>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</si>
  <si>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</si>
  <si>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</si>
  <si>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</si>
  <si>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</si>
  <si>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</si>
  <si>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</si>
  <si>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</si>
  <si>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</si>
  <si>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</si>
  <si>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</si>
  <si>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</si>
  <si>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</si>
  <si>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</si>
  <si>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</si>
  <si>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</si>
  <si>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</si>
  <si>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</si>
  <si>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</si>
  <si>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</si>
  <si>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</si>
  <si>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</si>
  <si>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</si>
  <si>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</si>
  <si>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</si>
  <si>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</si>
  <si>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</si>
  <si>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</si>
  <si>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</si>
  <si>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</si>
  <si>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</si>
  <si>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</si>
  <si>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</si>
  <si>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</si>
  <si>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</si>
  <si>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</si>
  <si>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</si>
  <si>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</si>
  <si>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</si>
  <si>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</si>
  <si>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</si>
  <si>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</si>
  <si>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</si>
  <si>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</si>
  <si>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</si>
  <si>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</si>
  <si>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</si>
  <si>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</si>
  <si>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</si>
  <si>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</si>
  <si>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</si>
  <si>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</si>
  <si>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</si>
  <si>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</si>
  <si>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</si>
  <si>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</si>
  <si>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</si>
  <si>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</si>
  <si>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</si>
  <si>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</si>
  <si>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</si>
  <si>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</si>
  <si>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</si>
  <si>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</si>
  <si>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</si>
  <si>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</si>
  <si>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</si>
  <si>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</si>
  <si>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</si>
  <si>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</si>
  <si>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</si>
  <si>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</si>
  <si>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</si>
  <si>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</si>
  <si>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</si>
  <si>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</si>
  <si>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</si>
  <si>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</si>
  <si>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</si>
  <si>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</si>
  <si>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</si>
  <si>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</si>
  <si>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</si>
  <si>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</si>
  <si>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</si>
  <si>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</si>
  <si>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</si>
  <si>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</si>
  <si>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</si>
  <si>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</si>
  <si>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</si>
  <si>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</si>
  <si>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</si>
  <si>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</si>
  <si>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</si>
  <si>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</si>
  <si>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</si>
  <si>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</si>
  <si>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</si>
  <si>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</si>
  <si>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</si>
  <si>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</si>
  <si>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</si>
  <si>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</si>
  <si>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</si>
  <si>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</si>
  <si>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</si>
  <si>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</si>
  <si>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</si>
  <si>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</si>
  <si>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</si>
  <si>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</si>
  <si>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</si>
  <si>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</si>
  <si>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</si>
  <si>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</si>
  <si>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</si>
  <si>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</si>
  <si>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</si>
  <si>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</si>
  <si>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</si>
  <si>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</si>
  <si>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</si>
  <si>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</si>
  <si>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</si>
  <si>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</si>
  <si>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</si>
  <si>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</si>
  <si>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</si>
  <si>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</si>
  <si>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</si>
  <si>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</si>
  <si>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</si>
  <si>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</si>
  <si>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</si>
  <si>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</si>
  <si>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</si>
  <si>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</si>
  <si>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</si>
  <si>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</si>
  <si>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</si>
  <si>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</si>
  <si>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</si>
  <si>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</si>
  <si>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</si>
  <si>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</si>
  <si>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</si>
  <si>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</si>
  <si>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</si>
  <si>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</si>
  <si>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</si>
  <si>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</si>
  <si>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</si>
  <si>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</si>
  <si>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</si>
  <si>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</si>
  <si>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</si>
  <si>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</si>
  <si>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</si>
  <si>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</si>
  <si>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</si>
  <si>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</si>
  <si>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</si>
  <si>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</si>
  <si>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</si>
  <si>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</si>
  <si>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</si>
  <si>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</si>
  <si>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</si>
  <si>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</si>
  <si>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</si>
  <si>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</si>
  <si>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</si>
  <si>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</si>
  <si>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</si>
  <si>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</si>
  <si>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</si>
  <si>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</si>
  <si>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</si>
  <si>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</si>
  <si>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</si>
  <si>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</si>
  <si>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</si>
  <si>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</si>
  <si>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</si>
  <si>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</si>
  <si>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</si>
  <si>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</si>
  <si>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</si>
  <si>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</si>
  <si>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</si>
  <si>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</si>
  <si>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</si>
  <si>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</si>
  <si>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</si>
  <si>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</si>
  <si>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</si>
  <si>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</si>
  <si>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</si>
  <si>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</si>
  <si>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</si>
  <si>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</si>
  <si>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</si>
  <si>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</si>
  <si>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</si>
  <si>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</si>
  <si>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</si>
  <si>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</si>
  <si>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</si>
  <si>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</si>
  <si>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</si>
  <si>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</si>
  <si>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</si>
  <si>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</si>
  <si>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</si>
  <si>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</si>
  <si>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</si>
  <si>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</si>
  <si>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</si>
  <si>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</si>
  <si>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</si>
  <si>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</si>
  <si>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</si>
  <si>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</si>
  <si>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</si>
  <si>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</si>
  <si>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</si>
  <si>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</si>
  <si>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</si>
  <si>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</si>
  <si>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</si>
  <si>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</si>
  <si>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</si>
  <si>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</si>
  <si>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</si>
  <si>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</si>
  <si>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</si>
  <si>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</si>
  <si>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</si>
  <si>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</si>
  <si>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</si>
  <si>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</si>
  <si>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</si>
  <si>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</si>
  <si>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</si>
  <si>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</si>
  <si>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</si>
  <si>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</si>
  <si>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</si>
  <si>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</si>
  <si>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</si>
  <si>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</si>
  <si>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</si>
  <si>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</si>
  <si>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</si>
  <si>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</si>
  <si>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</si>
  <si>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</si>
  <si>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</si>
  <si>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</si>
  <si>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</si>
  <si>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</si>
  <si>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</si>
  <si>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</si>
  <si>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</si>
  <si>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</si>
  <si>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</si>
  <si>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</si>
  <si>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</si>
  <si>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</si>
  <si>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</si>
  <si>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</si>
  <si>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</si>
  <si>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</si>
  <si>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</si>
  <si>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</si>
  <si>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</si>
  <si>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</si>
  <si>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</si>
  <si>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</si>
  <si>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</si>
  <si>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</si>
  <si>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</si>
  <si>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</si>
  <si>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</si>
  <si>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</si>
  <si>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</si>
  <si>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</si>
  <si>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</si>
  <si>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</si>
  <si>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</si>
  <si>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</si>
  <si>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</si>
  <si>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</si>
  <si>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</si>
  <si>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</si>
  <si>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</si>
  <si>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</si>
  <si>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</si>
  <si>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</si>
  <si>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</si>
  <si>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</si>
  <si>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</si>
  <si>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</si>
  <si>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</si>
  <si>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</si>
  <si>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</si>
  <si>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</si>
  <si>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</si>
  <si>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</si>
  <si>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</si>
  <si>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</si>
  <si>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</si>
  <si>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</si>
  <si>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</si>
  <si>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</si>
  <si>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</si>
  <si>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</si>
  <si>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</si>
  <si>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</si>
  <si>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</si>
  <si>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</si>
  <si>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</si>
  <si>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</si>
  <si>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</si>
  <si>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</si>
  <si>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</si>
  <si>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</si>
  <si>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</si>
  <si>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</si>
  <si>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</si>
  <si>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</si>
  <si>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</si>
  <si>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</si>
  <si>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</si>
  <si>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</si>
  <si>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</si>
  <si>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</si>
  <si>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</si>
  <si>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</si>
  <si>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</si>
  <si>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</si>
  <si>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</si>
  <si>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</si>
  <si>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</si>
  <si>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</si>
  <si>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</si>
  <si>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</si>
  <si>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</si>
  <si>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</si>
  <si>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</si>
  <si>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</si>
  <si>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</si>
  <si>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</si>
  <si>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</si>
  <si>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</si>
  <si>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</si>
  <si>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</si>
  <si>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</si>
  <si>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</si>
  <si>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</si>
  <si>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</si>
  <si>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</si>
  <si>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</si>
  <si>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</si>
  <si>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</si>
  <si>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</si>
  <si>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</si>
  <si>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</si>
  <si>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</si>
  <si>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</si>
  <si>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</si>
  <si>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</si>
  <si>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</si>
  <si>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</si>
  <si>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</si>
  <si>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</si>
  <si>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</si>
  <si>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</si>
  <si>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</si>
  <si>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</si>
  <si>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</si>
  <si>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</si>
  <si>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</si>
  <si>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</si>
  <si>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</si>
  <si>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</si>
  <si>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</si>
  <si>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</si>
  <si>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</si>
  <si>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</si>
  <si>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</si>
  <si>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</si>
  <si>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</si>
  <si>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</si>
  <si>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</si>
  <si>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</si>
  <si>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</si>
  <si>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</si>
  <si>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</si>
  <si>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</si>
  <si>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</si>
  <si>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</si>
  <si>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</si>
  <si>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</si>
  <si>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</si>
  <si>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</si>
  <si>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</si>
  <si>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</si>
  <si>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</si>
  <si>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</si>
  <si>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</si>
  <si>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</si>
  <si>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</si>
  <si>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</si>
  <si>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</si>
  <si>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</si>
  <si>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</si>
  <si>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</si>
  <si>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</si>
  <si>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</si>
  <si>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</si>
  <si>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</si>
  <si>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</si>
  <si>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</si>
  <si>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</si>
  <si>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</si>
  <si>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</si>
  <si>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</si>
  <si>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</si>
  <si>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</si>
  <si>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</si>
  <si>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</si>
  <si>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</si>
  <si>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</si>
  <si>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</si>
  <si>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</si>
  <si>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</si>
  <si>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</si>
  <si>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</si>
  <si>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</si>
  <si>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</si>
  <si>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</si>
  <si>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</si>
  <si>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</si>
  <si>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</si>
  <si>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</si>
  <si>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</si>
  <si>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</si>
  <si>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</si>
  <si>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</si>
  <si>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</si>
  <si>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</si>
  <si>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</si>
  <si>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</si>
  <si>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</si>
  <si>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</si>
  <si>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</si>
  <si>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</si>
  <si>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</si>
  <si>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</si>
  <si>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</si>
  <si>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</si>
  <si>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</si>
  <si>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</si>
  <si>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</si>
  <si>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</si>
  <si>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</si>
  <si>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</si>
  <si>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</si>
  <si>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</si>
  <si>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</si>
  <si>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</si>
  <si>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</si>
  <si>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</si>
  <si>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</si>
  <si>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</si>
  <si>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</si>
  <si>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</si>
  <si>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</si>
  <si>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</si>
  <si>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</si>
  <si>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</si>
  <si>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</si>
  <si>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</si>
  <si>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</si>
  <si>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</si>
  <si>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</si>
  <si>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</si>
  <si>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</si>
  <si>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</si>
  <si>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</si>
  <si>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</si>
  <si>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</si>
  <si>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</si>
  <si>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</si>
  <si>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</si>
  <si>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</si>
  <si>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</si>
  <si>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</si>
  <si>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</si>
  <si>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</si>
  <si>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</si>
  <si>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</si>
  <si>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</si>
  <si>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</si>
  <si>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</si>
  <si>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</si>
  <si>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</si>
  <si>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</si>
  <si>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</si>
  <si>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</si>
  <si>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</si>
  <si>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</si>
  <si>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</si>
  <si>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</si>
  <si>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</si>
  <si>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</si>
  <si>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</si>
  <si>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</si>
  <si>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</si>
  <si>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</si>
  <si>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</si>
  <si>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</si>
  <si>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</si>
  <si>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</si>
  <si>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</si>
  <si>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</si>
  <si>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</si>
  <si>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</si>
  <si>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</si>
  <si>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</si>
  <si>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</si>
  <si>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</si>
  <si>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</si>
  <si>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</si>
  <si>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</si>
  <si>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</si>
  <si>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</si>
  <si>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</si>
  <si>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</si>
  <si>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</si>
  <si>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</si>
  <si>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</si>
  <si>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</si>
  <si>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</si>
  <si>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</si>
  <si>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</si>
  <si>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</si>
  <si>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</si>
  <si>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</si>
  <si>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</si>
  <si>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</si>
  <si>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</si>
  <si>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</si>
  <si>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</si>
  <si>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</si>
  <si>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</si>
  <si>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</si>
  <si>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</si>
  <si>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</si>
  <si>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</si>
  <si>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</si>
  <si>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</si>
  <si>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</si>
  <si>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</si>
  <si>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</si>
  <si>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</si>
  <si>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</si>
  <si>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</si>
  <si>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</si>
  <si>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</si>
  <si>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</si>
  <si>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</si>
  <si>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</si>
  <si>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</si>
  <si>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</si>
  <si>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</si>
  <si>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</si>
  <si>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</si>
  <si>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</si>
  <si>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</si>
  <si>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</si>
  <si>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</si>
  <si>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</si>
  <si>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</si>
  <si>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</si>
  <si>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</si>
  <si>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</si>
  <si>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</si>
  <si>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</si>
  <si>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</si>
  <si>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</si>
  <si>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</si>
  <si>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</si>
  <si>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</si>
  <si>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</si>
  <si>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</si>
  <si>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</si>
  <si>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</si>
  <si>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</si>
  <si>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</si>
  <si>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</si>
  <si>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</si>
  <si>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</si>
  <si>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</si>
  <si>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</si>
  <si>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</si>
  <si>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</si>
  <si>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</si>
  <si>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</si>
  <si>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</si>
  <si>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</si>
  <si>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</si>
  <si>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</si>
  <si>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</si>
  <si>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</si>
  <si>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</si>
  <si>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</si>
  <si>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</si>
  <si>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</si>
  <si>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</si>
  <si>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</si>
  <si>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</si>
  <si>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</si>
  <si>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</si>
  <si>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</si>
  <si>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</si>
  <si>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</si>
  <si>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</si>
  <si>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</si>
  <si>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</si>
  <si>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</si>
  <si>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</si>
  <si>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</si>
  <si>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</si>
  <si>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</si>
  <si>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</si>
  <si>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</si>
  <si>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</si>
  <si>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</si>
  <si>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</si>
  <si>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</si>
  <si>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</si>
  <si>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</si>
  <si>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</si>
  <si>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</si>
  <si>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</si>
  <si>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</si>
  <si>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</si>
  <si>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</si>
  <si>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</si>
  <si>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</si>
  <si>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</si>
  <si>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</si>
  <si>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</si>
  <si>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</si>
  <si>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</si>
  <si>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</si>
  <si>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</si>
  <si>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</si>
  <si>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</si>
  <si>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</si>
  <si>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</si>
  <si>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</si>
  <si>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</si>
  <si>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</si>
  <si>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</si>
  <si>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</si>
  <si>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</si>
  <si>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</si>
  <si>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</si>
  <si>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</si>
  <si>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</si>
  <si>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</si>
  <si>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</si>
  <si>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</si>
  <si>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</si>
  <si>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</si>
  <si>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</si>
  <si>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</si>
  <si>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</si>
  <si>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</si>
  <si>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</si>
  <si>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</si>
  <si>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</si>
  <si>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</si>
  <si>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</si>
  <si>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</si>
  <si>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</si>
  <si>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</si>
  <si>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</si>
  <si>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</si>
  <si>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</si>
  <si>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</si>
  <si>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</si>
  <si>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</si>
  <si>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</si>
  <si>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</si>
  <si>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</si>
  <si>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</si>
  <si>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</si>
  <si>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</si>
  <si>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</si>
  <si>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</si>
  <si>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</si>
  <si>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</si>
  <si>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</si>
  <si>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</si>
  <si>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</si>
  <si>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</si>
  <si>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</si>
  <si>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</si>
  <si>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</si>
  <si>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</si>
  <si>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</si>
  <si>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</si>
  <si>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</si>
  <si>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</si>
  <si>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</si>
  <si>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</si>
  <si>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</si>
  <si>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</si>
  <si>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</si>
  <si>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</si>
  <si>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</si>
  <si>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</si>
  <si>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</si>
  <si>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</si>
  <si>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</si>
  <si>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</si>
  <si>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</si>
  <si>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</si>
  <si>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</si>
  <si>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</si>
  <si>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</si>
  <si>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</si>
  <si>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</si>
  <si>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</si>
  <si>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</si>
  <si>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</si>
  <si>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</si>
  <si>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</si>
  <si>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</si>
  <si>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</si>
  <si>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</si>
  <si>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</si>
  <si>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</si>
  <si>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</si>
  <si>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</si>
  <si>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</si>
  <si>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</si>
  <si>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</si>
  <si>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</si>
  <si>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</si>
  <si>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</si>
  <si>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</si>
  <si>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</si>
  <si>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</si>
  <si>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</si>
  <si>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</si>
  <si>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</si>
  <si>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</si>
  <si>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</si>
  <si>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</si>
  <si>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</si>
  <si>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</si>
  <si>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</si>
  <si>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</si>
  <si>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</si>
  <si>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</si>
  <si>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</si>
  <si>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</si>
  <si>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</si>
  <si>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</si>
  <si>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</si>
  <si>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</si>
  <si>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</si>
  <si>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</si>
  <si>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</si>
  <si>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</si>
  <si>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</si>
  <si>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</si>
  <si>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</si>
  <si>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</si>
  <si>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</si>
  <si>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</si>
  <si>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</si>
  <si>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</si>
  <si>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</si>
  <si>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</si>
  <si>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</si>
  <si>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</si>
  <si>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</si>
  <si>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</si>
  <si>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</si>
  <si>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</si>
  <si>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</si>
  <si>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</si>
  <si>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</si>
  <si>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</si>
  <si>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</si>
  <si>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</si>
  <si>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</si>
  <si>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</si>
  <si>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</si>
  <si>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</si>
  <si>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</si>
  <si>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</si>
  <si>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</si>
  <si>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</si>
  <si>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</si>
  <si>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</si>
  <si>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</si>
  <si>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</si>
  <si>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</si>
  <si>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</si>
  <si>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</si>
  <si>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</si>
  <si>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</si>
  <si>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</si>
  <si>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</si>
  <si>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</si>
  <si>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</si>
  <si>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</si>
  <si>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</si>
  <si>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</si>
  <si>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</si>
  <si>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</si>
  <si>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</si>
  <si>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</si>
  <si>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</si>
  <si>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</si>
  <si>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</si>
  <si>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</si>
  <si>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</si>
  <si>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</si>
  <si>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</si>
  <si>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</si>
  <si>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</si>
  <si>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</si>
  <si>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</si>
  <si>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</si>
  <si>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</si>
  <si>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</si>
  <si>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</si>
  <si>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</si>
  <si>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</si>
  <si>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</si>
  <si>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</si>
  <si>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</si>
  <si>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</si>
  <si>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</si>
  <si>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</si>
  <si>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</si>
  <si>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</si>
  <si>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</si>
  <si>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</si>
  <si>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</si>
  <si>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</si>
  <si>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</si>
  <si>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</si>
  <si>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</si>
  <si>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</si>
  <si>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</si>
  <si>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</si>
  <si>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</si>
  <si>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</si>
  <si>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</si>
  <si>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</si>
  <si>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</si>
  <si>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</si>
  <si>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</si>
  <si>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</si>
  <si>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</si>
  <si>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</si>
  <si>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</si>
  <si>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</si>
  <si>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</si>
  <si>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</si>
  <si>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</si>
  <si>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</si>
  <si>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</si>
  <si>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</si>
  <si>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</si>
  <si>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</si>
  <si>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</si>
  <si>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</si>
  <si>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</si>
  <si>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</si>
  <si>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</si>
  <si>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</si>
  <si>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</si>
  <si>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</si>
  <si>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</si>
  <si>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</si>
  <si>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</si>
  <si>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</si>
  <si>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</si>
  <si>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</si>
  <si>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</si>
  <si>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</si>
  <si>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</si>
  <si>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</si>
  <si>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</si>
  <si>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</si>
  <si>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</si>
  <si>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</si>
  <si>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</si>
  <si>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</si>
  <si>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</si>
  <si>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</si>
  <si>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</si>
  <si>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</si>
  <si>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</si>
  <si>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</si>
  <si>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</si>
  <si>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</si>
  <si>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</si>
  <si>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</si>
  <si>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</si>
  <si>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</si>
  <si>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</si>
  <si>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</si>
  <si>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</si>
  <si>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</si>
  <si>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</si>
  <si>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</si>
  <si>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</si>
  <si>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</si>
  <si>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</si>
  <si>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</si>
  <si>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</si>
  <si>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</si>
  <si>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</si>
  <si>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</si>
  <si>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</si>
  <si>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</si>
  <si>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</si>
  <si>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</si>
  <si>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</si>
  <si>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</si>
  <si>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</si>
  <si>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</si>
  <si>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</si>
  <si>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</si>
  <si>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</si>
  <si>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</si>
  <si>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</si>
  <si>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</si>
  <si>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</si>
  <si>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</si>
  <si>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</si>
  <si>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</si>
  <si>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</si>
  <si>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</si>
  <si>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</si>
  <si>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</si>
  <si>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</si>
  <si>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</si>
  <si>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</si>
  <si>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</si>
  <si>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</si>
  <si>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</si>
  <si>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</si>
  <si>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</si>
  <si>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</si>
  <si>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</si>
  <si>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</si>
  <si>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</si>
  <si>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</si>
  <si>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</si>
  <si>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</si>
  <si>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</si>
  <si>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</si>
  <si>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</si>
  <si>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</si>
  <si>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</si>
  <si>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</si>
  <si>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</si>
  <si>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</si>
  <si>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</si>
  <si>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</si>
  <si>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</si>
  <si>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</si>
  <si>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</si>
  <si>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</si>
  <si>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</si>
  <si>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</si>
  <si>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</si>
  <si>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</si>
  <si>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</si>
  <si>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</si>
  <si>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</si>
  <si>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</si>
  <si>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</si>
  <si>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</si>
  <si>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</si>
  <si>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</si>
  <si>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</si>
  <si>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</si>
  <si>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</si>
  <si>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</si>
  <si>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</si>
  <si>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</si>
  <si>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</si>
  <si>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</si>
  <si>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</si>
  <si>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</si>
  <si>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</si>
  <si>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</si>
  <si>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</si>
  <si>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</si>
  <si>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</si>
  <si>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</si>
  <si>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</si>
  <si>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</si>
  <si>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</si>
  <si>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</si>
  <si>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</si>
  <si>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</si>
  <si>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</si>
  <si>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</si>
  <si>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</si>
  <si>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</si>
  <si>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</si>
  <si>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</si>
  <si>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</si>
  <si>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</si>
  <si>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</si>
  <si>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</si>
  <si>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</si>
  <si>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</si>
  <si>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</si>
  <si>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</si>
  <si>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</si>
  <si>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</si>
  <si>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</si>
  <si>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</si>
  <si>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</si>
  <si>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</si>
  <si>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</si>
  <si>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</si>
  <si>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</si>
  <si>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</si>
  <si>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</si>
  <si>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</si>
  <si>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</si>
  <si>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</si>
  <si>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</si>
  <si>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</si>
  <si>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</si>
  <si>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</si>
  <si>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</si>
  <si>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</si>
  <si>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</si>
  <si>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</si>
  <si>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</si>
  <si>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</si>
  <si>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</si>
  <si>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</si>
  <si>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</si>
  <si>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</si>
  <si>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</si>
  <si>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</si>
  <si>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</si>
  <si>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</si>
  <si>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</si>
  <si>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</si>
  <si>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</si>
  <si>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</si>
  <si>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</si>
  <si>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</si>
  <si>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</si>
  <si>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</si>
  <si>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</si>
  <si>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</si>
  <si>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</si>
  <si>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</si>
  <si>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</si>
  <si>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</si>
  <si>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</si>
  <si>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</si>
  <si>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</si>
  <si>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</si>
  <si>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</si>
  <si>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</si>
  <si>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</si>
  <si>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</si>
  <si>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</si>
  <si>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</si>
  <si>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</si>
  <si>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</si>
  <si>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</si>
  <si>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</si>
  <si>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</si>
  <si>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</si>
  <si>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</si>
  <si>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</si>
  <si>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</si>
  <si>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</si>
  <si>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</si>
  <si>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</si>
  <si>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</si>
  <si>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</si>
  <si>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</si>
  <si>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</si>
  <si>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</si>
  <si>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</si>
  <si>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</si>
  <si>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</si>
  <si>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</si>
  <si>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</si>
  <si>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</si>
  <si>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</si>
  <si>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</si>
  <si>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</si>
  <si>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</si>
  <si>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</si>
  <si>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</si>
  <si>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</si>
  <si>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</si>
  <si>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</si>
  <si>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</si>
  <si>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</si>
  <si>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</si>
  <si>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</si>
  <si>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</si>
  <si>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</si>
  <si>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</si>
  <si>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</si>
  <si>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</si>
  <si>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</si>
  <si>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</si>
  <si>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</si>
  <si>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</si>
  <si>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</si>
  <si>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</si>
  <si>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</si>
  <si>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</si>
  <si>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</si>
  <si>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</si>
  <si>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</si>
  <si>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</si>
  <si>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</si>
  <si>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</si>
  <si>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</si>
  <si>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</si>
  <si>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</si>
  <si>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</si>
  <si>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</si>
  <si>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</si>
  <si>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</si>
  <si>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</si>
  <si>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</si>
  <si>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</si>
  <si>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</si>
  <si>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</si>
  <si>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</si>
  <si>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</si>
  <si>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</si>
  <si>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</si>
  <si>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</si>
  <si>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</si>
  <si>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</si>
  <si>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</si>
  <si>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</si>
  <si>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</si>
  <si>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</si>
  <si>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</si>
  <si>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</si>
  <si>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</si>
  <si>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</si>
  <si>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</si>
  <si>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</si>
  <si>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</si>
  <si>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</si>
  <si>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</si>
  <si>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</si>
  <si>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</si>
  <si>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</si>
  <si>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</si>
  <si>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</si>
  <si>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</si>
  <si>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</si>
  <si>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</si>
  <si>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</si>
  <si>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</si>
  <si>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</si>
  <si>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</si>
  <si>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</si>
  <si>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</si>
  <si>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</si>
  <si>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</si>
  <si>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</si>
  <si>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</si>
  <si>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</si>
  <si>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</si>
  <si>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</si>
  <si>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</si>
  <si>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</si>
  <si>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</si>
  <si>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</si>
  <si>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</si>
  <si>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</si>
  <si>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</si>
  <si>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</si>
  <si>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</si>
  <si>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</si>
  <si>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</si>
  <si>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</si>
  <si>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</si>
  <si>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</si>
  <si>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</si>
  <si>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</si>
  <si>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</si>
  <si>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</si>
  <si>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</si>
  <si>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</si>
  <si>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</si>
  <si>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</si>
  <si>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</si>
  <si>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</si>
  <si>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</si>
  <si>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</si>
  <si>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</si>
  <si>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</si>
  <si>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</si>
  <si>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</si>
  <si>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</si>
  <si>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</si>
  <si>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</si>
  <si>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</si>
  <si>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</si>
  <si>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</si>
  <si>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</si>
  <si>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</si>
  <si>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</si>
  <si>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</si>
  <si>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</si>
  <si>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</si>
  <si>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</si>
  <si>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</si>
  <si>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</si>
  <si>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</si>
  <si>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</si>
  <si>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</si>
  <si>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</si>
  <si>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</si>
  <si>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</si>
  <si>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</si>
  <si>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</si>
  <si>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</si>
  <si>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</si>
  <si>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</si>
  <si>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</si>
  <si>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</si>
  <si>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</si>
  <si>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</si>
  <si>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</si>
  <si>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</si>
  <si>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</si>
  <si>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</si>
  <si>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</si>
  <si>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</si>
  <si>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</si>
  <si>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</si>
  <si>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</si>
  <si>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</si>
  <si>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</si>
  <si>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</si>
  <si>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</si>
  <si>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</si>
  <si>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</si>
  <si>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</si>
  <si>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</si>
  <si>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</si>
  <si>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</si>
  <si>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</si>
  <si>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</si>
  <si>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</si>
  <si>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</si>
  <si>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</si>
  <si>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</si>
  <si>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</si>
  <si>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</si>
  <si>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</si>
  <si>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</si>
  <si>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</si>
  <si>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</si>
  <si>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</si>
  <si>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</si>
  <si>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</si>
  <si>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</si>
  <si>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</si>
  <si>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</si>
  <si>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</si>
  <si>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</si>
  <si>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</si>
  <si>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</si>
  <si>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</si>
  <si>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</si>
  <si>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</si>
  <si>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</si>
  <si>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</si>
  <si>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</si>
  <si>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</si>
  <si>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</si>
  <si>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</si>
  <si>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</si>
  <si>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</si>
  <si>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</si>
  <si>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</si>
  <si>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</si>
  <si>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</si>
  <si>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</si>
  <si>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</si>
  <si>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</si>
  <si>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</si>
  <si>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</si>
  <si>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</si>
  <si>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</si>
  <si>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</si>
  <si>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</si>
  <si>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</si>
  <si>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</si>
  <si>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</si>
  <si>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</si>
  <si>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</si>
  <si>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</si>
  <si>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</si>
  <si>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</si>
  <si>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</si>
  <si>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</si>
  <si>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</si>
  <si>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</si>
  <si>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</si>
  <si>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</si>
  <si>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</si>
  <si>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</si>
  <si>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</si>
  <si>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</si>
  <si>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</si>
  <si>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</si>
  <si>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</si>
  <si>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</si>
  <si>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</si>
  <si>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</si>
  <si>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</si>
  <si>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</si>
  <si>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</si>
  <si>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</si>
  <si>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</si>
  <si>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</si>
  <si>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</si>
  <si>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</si>
  <si>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</si>
  <si>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</si>
  <si>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</si>
  <si>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</si>
  <si>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</si>
  <si>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</si>
  <si>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</si>
  <si>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</si>
  <si>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</si>
  <si>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</si>
  <si>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</si>
  <si>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</si>
  <si>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</si>
  <si>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</si>
  <si>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</si>
  <si>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</si>
  <si>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</si>
  <si>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</si>
  <si>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</si>
  <si>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</si>
  <si>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</si>
  <si>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</si>
  <si>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</si>
  <si>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</si>
  <si>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</si>
  <si>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</si>
  <si>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</si>
  <si>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</si>
  <si>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</si>
  <si>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</si>
  <si>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</si>
  <si>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</si>
  <si>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</si>
  <si>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</si>
  <si>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</si>
  <si>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</si>
  <si>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</si>
  <si>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</si>
  <si>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</si>
  <si>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</si>
  <si>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</si>
  <si>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</si>
  <si>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</si>
  <si>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</si>
  <si>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</si>
  <si>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</si>
  <si>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</si>
  <si>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</si>
  <si>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</si>
  <si>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</si>
  <si>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</si>
  <si>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</si>
  <si>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</si>
  <si>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</si>
  <si>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</si>
  <si>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</si>
  <si>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</si>
  <si>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</si>
  <si>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</si>
  <si>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</si>
  <si>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</si>
  <si>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</si>
  <si>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</si>
  <si>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</si>
  <si>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</si>
  <si>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</si>
  <si>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</si>
  <si>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</si>
  <si>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</si>
  <si>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</si>
  <si>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</si>
  <si>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</si>
  <si>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</si>
  <si>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</si>
  <si>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</si>
  <si>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</si>
  <si>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</si>
  <si>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</si>
  <si>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</si>
  <si>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</si>
  <si>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</si>
  <si>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</si>
  <si>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</si>
  <si>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</si>
  <si>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</si>
  <si>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</si>
  <si>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</si>
  <si>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</si>
  <si>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</si>
  <si>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</si>
  <si>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</si>
  <si>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</si>
  <si>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</si>
  <si>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</si>
  <si>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</si>
  <si>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</si>
  <si>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</si>
  <si>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</si>
  <si>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</si>
  <si>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</si>
  <si>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</si>
  <si>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</si>
  <si>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</si>
  <si>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</si>
  <si>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</si>
  <si>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</si>
  <si>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</si>
  <si>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</si>
  <si>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</si>
  <si>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</si>
  <si>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</si>
  <si>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</si>
  <si>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</si>
  <si>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</si>
  <si>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</si>
  <si>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</si>
  <si>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</si>
  <si>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</si>
  <si>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</si>
  <si>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</si>
  <si>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</si>
  <si>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</si>
  <si>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</si>
  <si>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</si>
  <si>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</si>
  <si>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</si>
  <si>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</si>
  <si>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</si>
  <si>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</si>
  <si>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</si>
  <si>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</si>
  <si>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</si>
  <si>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</si>
  <si>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</si>
  <si>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</si>
  <si>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</si>
  <si>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</si>
  <si>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</si>
  <si>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</si>
  <si>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</si>
  <si>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</si>
  <si>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</si>
  <si>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</si>
  <si>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</si>
  <si>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</si>
  <si>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</si>
  <si>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</si>
  <si>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</si>
  <si>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</si>
  <si>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</si>
  <si>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</si>
  <si>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</si>
  <si>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</si>
  <si>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</si>
  <si>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</si>
  <si>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</si>
  <si>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</si>
  <si>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</si>
  <si>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</si>
  <si>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</si>
  <si>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</si>
  <si>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</si>
  <si>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</si>
  <si>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</si>
  <si>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</si>
  <si>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</si>
  <si>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</si>
  <si>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</si>
  <si>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</si>
  <si>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</si>
  <si>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</si>
  <si>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</si>
  <si>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</si>
  <si>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</si>
  <si>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</si>
  <si>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</si>
  <si>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</si>
  <si>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</si>
  <si>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</si>
  <si>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</si>
  <si>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</si>
  <si>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</si>
  <si>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</si>
  <si>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</si>
  <si>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</si>
  <si>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</si>
  <si>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</si>
  <si>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</si>
  <si>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</si>
  <si>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</si>
  <si>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</si>
  <si>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</si>
  <si>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</si>
  <si>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</si>
  <si>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</si>
  <si>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</si>
  <si>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</si>
  <si>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</si>
  <si>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</si>
  <si>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</si>
  <si>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</si>
  <si>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</si>
  <si>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</si>
  <si>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</si>
  <si>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</si>
  <si>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</si>
  <si>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</si>
  <si>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</si>
  <si>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</si>
  <si>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</si>
  <si>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</si>
  <si>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</si>
  <si>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</si>
  <si>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</si>
  <si>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</si>
  <si>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</si>
  <si>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</si>
  <si>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</si>
  <si>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</si>
  <si>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</si>
  <si>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</si>
  <si>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</si>
  <si>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</si>
  <si>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</si>
  <si>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</si>
  <si>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</si>
  <si>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</si>
  <si>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</si>
  <si>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</si>
  <si>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</si>
  <si>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</si>
  <si>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</si>
  <si>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</si>
  <si>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</si>
  <si>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</si>
  <si>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</si>
  <si>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</si>
  <si>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</si>
  <si>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</si>
  <si>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</si>
  <si>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</si>
  <si>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</si>
  <si>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</si>
  <si>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</si>
  <si>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</si>
  <si>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</si>
  <si>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</si>
  <si>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</si>
  <si>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</si>
  <si>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</si>
  <si>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</si>
  <si>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</si>
  <si>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</si>
  <si>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</si>
  <si>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</si>
  <si>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</si>
  <si>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</si>
  <si>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</si>
  <si>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</si>
  <si>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</si>
  <si>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</si>
  <si>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</si>
  <si>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</si>
  <si>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</si>
  <si>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</si>
  <si>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</si>
  <si>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</si>
  <si>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</si>
  <si>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</si>
  <si>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</si>
  <si>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</si>
  <si>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</si>
  <si>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</si>
  <si>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</si>
  <si>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</si>
  <si>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</si>
  <si>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</si>
  <si>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</si>
  <si>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</si>
  <si>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</si>
  <si>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</si>
  <si>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</si>
  <si>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</si>
  <si>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</si>
  <si>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</si>
  <si>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</si>
  <si>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</si>
  <si>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</si>
  <si>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</si>
  <si>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</si>
  <si>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</si>
  <si>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</si>
  <si>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</si>
  <si>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</si>
  <si>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</si>
  <si>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</si>
  <si>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</si>
  <si>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</si>
  <si>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</si>
  <si>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</si>
  <si>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</si>
  <si>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</si>
  <si>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</si>
  <si>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</si>
  <si>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</si>
  <si>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</si>
  <si>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</si>
  <si>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</si>
  <si>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</si>
  <si>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</si>
  <si>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</si>
  <si>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</si>
  <si>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</si>
  <si>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</si>
  <si>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</si>
  <si>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</si>
  <si>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</si>
  <si>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</si>
  <si>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</si>
  <si>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</si>
  <si>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</si>
  <si>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</si>
  <si>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</si>
  <si>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</si>
  <si>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</si>
  <si>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</si>
  <si>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</si>
  <si>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</si>
  <si>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</si>
  <si>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</si>
  <si>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</si>
  <si>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</si>
  <si>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</si>
  <si>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</si>
  <si>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</si>
  <si>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</si>
  <si>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</si>
  <si>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</si>
  <si>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</si>
  <si>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</si>
  <si>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</si>
  <si>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</si>
  <si>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</si>
  <si>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</si>
  <si>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</si>
  <si>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</si>
  <si>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</si>
  <si>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</si>
  <si>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</si>
  <si>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</si>
  <si>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</si>
  <si>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</si>
  <si>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</si>
  <si>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</si>
  <si>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</si>
  <si>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</si>
  <si>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</si>
  <si>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</si>
  <si>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</si>
  <si>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</si>
  <si>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</si>
  <si>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</si>
  <si>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</si>
  <si>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</si>
  <si>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</si>
  <si>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</si>
  <si>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</si>
  <si>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</si>
  <si>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</si>
  <si>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</si>
  <si>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</si>
  <si>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</si>
  <si>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</si>
  <si>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</si>
  <si>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</si>
  <si>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</si>
  <si>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</si>
  <si>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</si>
  <si>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</si>
  <si>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</si>
  <si>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</si>
  <si>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</si>
  <si>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</si>
  <si>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</si>
  <si>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</si>
  <si>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</si>
  <si>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</si>
  <si>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</si>
  <si>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</si>
  <si>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</si>
  <si>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</si>
  <si>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</si>
  <si>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</si>
  <si>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</si>
  <si>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</si>
  <si>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</si>
  <si>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</si>
  <si>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</si>
  <si>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</si>
  <si>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</si>
  <si>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</si>
  <si>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</si>
  <si>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</si>
  <si>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</si>
  <si>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</si>
  <si>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</si>
  <si>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</si>
  <si>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</si>
  <si>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</si>
  <si>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</si>
  <si>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</si>
  <si>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</si>
  <si>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</si>
  <si>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</si>
  <si>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</si>
  <si>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</si>
  <si>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</si>
  <si>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</si>
  <si>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</si>
  <si>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</si>
  <si>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</si>
  <si>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</si>
  <si>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</si>
  <si>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</si>
  <si>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</si>
  <si>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</si>
  <si>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</si>
  <si>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</si>
  <si>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</si>
  <si>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</si>
  <si>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</si>
  <si>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</si>
  <si>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</si>
  <si>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</si>
  <si>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</si>
  <si>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</si>
  <si>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</si>
  <si>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</si>
  <si>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</si>
  <si>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</si>
  <si>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</si>
  <si>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</si>
  <si>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</si>
  <si>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</si>
  <si>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</si>
  <si>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</si>
  <si>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</si>
  <si>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</si>
  <si>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</si>
  <si>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</si>
  <si>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</si>
  <si>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</si>
  <si>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</si>
  <si>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</si>
  <si>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</si>
  <si>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</si>
  <si>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</si>
  <si>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</si>
  <si>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</si>
  <si>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</si>
  <si>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</si>
  <si>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</si>
  <si>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</si>
  <si>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</si>
  <si>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</si>
  <si>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</si>
  <si>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</si>
  <si>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</si>
  <si>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</si>
  <si>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</si>
  <si>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</si>
  <si>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</si>
  <si>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</si>
  <si>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</si>
  <si>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</si>
  <si>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</si>
  <si>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</si>
  <si>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</si>
  <si>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</si>
  <si>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</si>
  <si>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</si>
  <si>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</si>
  <si>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</si>
  <si>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</si>
  <si>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</si>
  <si>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</si>
  <si>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</si>
  <si>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</si>
  <si>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</si>
  <si>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</si>
  <si>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</si>
  <si>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</si>
  <si>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</si>
  <si>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</si>
  <si>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</si>
  <si>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</si>
  <si>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</si>
  <si>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</si>
  <si>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</si>
  <si>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</si>
  <si>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</si>
  <si>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</si>
  <si>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</si>
  <si>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</si>
  <si>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</si>
  <si>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</si>
  <si>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</si>
  <si>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</si>
  <si>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</si>
  <si>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</si>
  <si>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</si>
  <si>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</si>
  <si>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</si>
  <si>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</si>
  <si>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</si>
  <si>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</si>
  <si>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</si>
  <si>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</si>
  <si>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</si>
  <si>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</si>
  <si>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</si>
  <si>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</si>
  <si>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</si>
  <si>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</si>
  <si>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</si>
  <si>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</si>
  <si>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</si>
  <si>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</si>
  <si>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</si>
  <si>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</si>
  <si>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</si>
  <si>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</si>
  <si>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</si>
  <si>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</si>
  <si>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</si>
  <si>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</si>
  <si>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</si>
  <si>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</si>
  <si>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</si>
  <si>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</si>
  <si>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</si>
  <si>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</si>
  <si>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</si>
  <si>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</si>
  <si>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</si>
  <si>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</si>
  <si>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</si>
  <si>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</si>
  <si>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</si>
  <si>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</si>
  <si>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</si>
  <si>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</si>
  <si>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</si>
  <si>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</si>
  <si>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</si>
  <si>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</si>
  <si>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</si>
  <si>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</si>
  <si>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</si>
  <si>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</si>
  <si>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</si>
  <si>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</si>
  <si>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</si>
  <si>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</si>
  <si>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</si>
  <si>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</si>
  <si>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</si>
  <si>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</si>
  <si>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</si>
  <si>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</si>
  <si>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</si>
  <si>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</si>
  <si>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</si>
  <si>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</si>
  <si>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</si>
  <si>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</si>
  <si>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</si>
  <si>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</si>
  <si>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</si>
  <si>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</si>
  <si>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</si>
  <si>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</si>
  <si>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</si>
  <si>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</si>
  <si>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</si>
  <si>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</si>
  <si>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</si>
  <si>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</si>
  <si>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</si>
  <si>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</si>
  <si>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</si>
  <si>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</si>
  <si>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</si>
  <si>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</si>
  <si>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</si>
  <si>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</si>
  <si>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</si>
  <si>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</si>
  <si>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</si>
  <si>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</si>
  <si>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</si>
  <si>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</si>
  <si>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</si>
  <si>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</si>
  <si>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</si>
  <si>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</si>
  <si>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</si>
  <si>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</si>
  <si>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</si>
  <si>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</si>
  <si>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</si>
  <si>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</si>
  <si>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</si>
  <si>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</si>
  <si>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</si>
  <si>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</si>
  <si>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</si>
  <si>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</si>
  <si>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</si>
  <si>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</si>
  <si>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</si>
  <si>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</si>
  <si>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</si>
  <si>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</si>
  <si>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</si>
  <si>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</si>
  <si>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</si>
  <si>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</si>
  <si>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</si>
  <si>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</si>
  <si>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</si>
  <si>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</si>
  <si>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</si>
  <si>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</si>
  <si>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</si>
  <si>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</si>
  <si>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</si>
  <si>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</si>
  <si>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</si>
  <si>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</si>
  <si>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</si>
  <si>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</si>
  <si>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</si>
  <si>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</si>
  <si>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</si>
  <si>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</si>
  <si>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</si>
  <si>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</si>
  <si>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</si>
  <si>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</si>
  <si>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</si>
  <si>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</si>
  <si>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</si>
  <si>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</si>
  <si>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</si>
  <si>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</si>
  <si>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</si>
  <si>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</si>
  <si>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</si>
  <si>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</si>
  <si>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</si>
  <si>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</si>
  <si>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</si>
  <si>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</si>
  <si>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</si>
  <si>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</si>
  <si>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</si>
  <si>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</si>
  <si>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</si>
  <si>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</si>
  <si>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</si>
  <si>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</si>
  <si>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</si>
  <si>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</si>
  <si>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</si>
  <si>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</si>
  <si>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</si>
  <si>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</si>
  <si>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</si>
  <si>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</si>
  <si>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</si>
  <si>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</si>
  <si>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</si>
  <si>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</si>
  <si>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</si>
  <si>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</si>
  <si>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</si>
  <si>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</si>
  <si>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</si>
  <si>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</si>
  <si>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</si>
  <si>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</si>
  <si>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</si>
  <si>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</si>
  <si>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</si>
  <si>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</si>
  <si>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</si>
  <si>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</si>
  <si>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</si>
  <si>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</si>
  <si>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</si>
  <si>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</si>
  <si>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</si>
  <si>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</si>
  <si>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</si>
  <si>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</si>
  <si>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</si>
  <si>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</si>
  <si>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</si>
  <si>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</si>
  <si>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</si>
  <si>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</si>
  <si>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</si>
  <si>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</si>
  <si>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</si>
  <si>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</si>
  <si>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</si>
  <si>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</si>
  <si>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</si>
  <si>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</si>
  <si>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</si>
  <si>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</si>
  <si>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</si>
  <si>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</si>
  <si>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</si>
  <si>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</si>
  <si>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</si>
  <si>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</si>
  <si>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</si>
  <si>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</si>
  <si>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</si>
  <si>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</si>
  <si>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</si>
  <si>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</si>
  <si>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</si>
  <si>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</si>
  <si>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</si>
  <si>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</si>
  <si>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</si>
  <si>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</si>
  <si>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</si>
  <si>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</si>
  <si>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</si>
  <si>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</si>
  <si>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</si>
  <si>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</si>
  <si>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</si>
  <si>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</si>
  <si>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</si>
  <si>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</si>
  <si>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</si>
  <si>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</si>
  <si>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</si>
  <si>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</si>
  <si>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</si>
  <si>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</si>
  <si>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</si>
  <si>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</si>
  <si>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</si>
  <si>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</si>
  <si>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</si>
  <si>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</si>
  <si>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</si>
  <si>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</si>
  <si>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</si>
  <si>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</si>
  <si>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</si>
  <si>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</si>
  <si>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</si>
  <si>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</si>
  <si>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</si>
  <si>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</si>
  <si>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</si>
  <si>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</si>
  <si>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</si>
  <si>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</si>
  <si>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</si>
  <si>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</si>
  <si>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</si>
  <si>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</si>
  <si>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</si>
  <si>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</si>
  <si>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</si>
  <si>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</si>
  <si>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</si>
  <si>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</si>
  <si>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</si>
  <si>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</si>
  <si>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</si>
  <si>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</si>
  <si>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</si>
  <si>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</si>
  <si>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</si>
  <si>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</si>
  <si>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</si>
  <si>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</si>
  <si>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</si>
  <si>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</si>
  <si>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</si>
  <si>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</si>
  <si>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</si>
  <si>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</si>
  <si>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</si>
  <si>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</si>
  <si>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</si>
  <si>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</si>
  <si>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</si>
  <si>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</si>
  <si>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</si>
  <si>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</si>
  <si>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</si>
  <si>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</si>
  <si>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</si>
  <si>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</si>
  <si>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</si>
  <si>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</si>
  <si>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</si>
  <si>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</si>
  <si>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</si>
  <si>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</si>
  <si>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</si>
  <si>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</si>
  <si>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</si>
  <si>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</si>
  <si>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</si>
  <si>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</si>
  <si>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</si>
  <si>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</si>
  <si>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</si>
  <si>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</si>
  <si>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</si>
  <si>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</si>
  <si>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</si>
  <si>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</si>
  <si>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</si>
  <si>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</si>
  <si>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</si>
  <si>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</si>
  <si>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</si>
  <si>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</si>
  <si>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</si>
  <si>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</si>
  <si>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</si>
  <si>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</si>
  <si>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</si>
  <si>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</si>
  <si>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</si>
  <si>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</si>
  <si>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</si>
  <si>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</si>
  <si>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</si>
  <si>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</si>
  <si>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</si>
  <si>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</si>
  <si>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</si>
  <si>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</si>
  <si>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</si>
  <si>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</si>
  <si>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</si>
  <si>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</si>
  <si>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</si>
  <si>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</si>
  <si>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</si>
  <si>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</si>
  <si>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</si>
  <si>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</si>
  <si>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</si>
  <si>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</si>
  <si>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</si>
  <si>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</si>
  <si>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</si>
  <si>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</si>
  <si>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</si>
  <si>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</si>
  <si>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</si>
  <si>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</si>
  <si>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</si>
  <si>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</si>
  <si>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</si>
  <si>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</si>
  <si>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</si>
  <si>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</si>
  <si>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</si>
  <si>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</si>
  <si>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</si>
  <si>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</si>
  <si>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</si>
  <si>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</si>
  <si>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</si>
  <si>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</si>
  <si>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</si>
  <si>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</si>
  <si>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</si>
  <si>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</si>
  <si>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</si>
  <si>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</si>
  <si>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</si>
  <si>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</si>
  <si>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</si>
  <si>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</si>
  <si>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</si>
  <si>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</si>
  <si>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</si>
  <si>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</si>
  <si>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</si>
  <si>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</si>
  <si>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</si>
  <si>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</si>
  <si>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</si>
  <si>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</si>
  <si>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</si>
  <si>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</si>
  <si>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</si>
  <si>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</si>
  <si>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</si>
  <si>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</si>
  <si>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</si>
  <si>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</si>
  <si>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</si>
  <si>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</si>
  <si>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</si>
  <si>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</si>
  <si>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</si>
  <si>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</si>
  <si>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</si>
  <si>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</si>
  <si>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</si>
  <si>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</si>
  <si>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</si>
  <si>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</si>
  <si>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</si>
  <si>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</si>
  <si>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</si>
  <si>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</si>
  <si>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</si>
  <si>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</si>
  <si>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</si>
  <si>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</si>
  <si>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</si>
  <si>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</si>
  <si>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</si>
  <si>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</si>
  <si>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</si>
  <si>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</si>
  <si>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</si>
  <si>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</si>
  <si>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</si>
  <si>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</si>
  <si>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</si>
  <si>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</si>
  <si>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</si>
  <si>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</si>
  <si>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</si>
  <si>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</si>
  <si>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</si>
  <si>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</si>
  <si>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</si>
  <si>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</si>
  <si>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</si>
  <si>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</si>
  <si>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</si>
  <si>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</si>
  <si>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</si>
  <si>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</si>
  <si>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</si>
  <si>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</si>
  <si>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</si>
  <si>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</si>
  <si>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</si>
  <si>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</si>
  <si>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</si>
  <si>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</si>
  <si>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</si>
  <si>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</si>
  <si>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</si>
  <si>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</si>
  <si>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</si>
  <si>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</si>
  <si>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</si>
  <si>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</si>
  <si>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</si>
  <si>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</si>
  <si>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</si>
  <si>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</si>
  <si>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</si>
  <si>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</si>
  <si>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</si>
  <si>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</si>
  <si>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</si>
  <si>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</si>
  <si>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</si>
  <si>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</si>
  <si>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</si>
  <si>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</si>
  <si>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</si>
  <si>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</si>
  <si>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</si>
  <si>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</si>
  <si>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</si>
  <si>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</si>
  <si>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</si>
  <si>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</si>
  <si>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</si>
  <si>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</si>
  <si>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</si>
  <si>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</si>
  <si>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</si>
  <si>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</si>
  <si>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</si>
  <si>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</si>
  <si>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</si>
  <si>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</si>
  <si>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</si>
  <si>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</si>
  <si>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</si>
  <si>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</si>
  <si>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</si>
  <si>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</si>
  <si>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</si>
  <si>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</si>
  <si>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</si>
  <si>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</si>
  <si>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</si>
  <si>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</si>
  <si>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</si>
  <si>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</si>
  <si>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</si>
  <si>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</si>
  <si>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</si>
  <si>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</si>
  <si>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</si>
  <si>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</si>
  <si>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</si>
  <si>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</si>
  <si>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</si>
  <si>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</si>
  <si>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</si>
  <si>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</si>
  <si>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</si>
  <si>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</si>
  <si>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</si>
  <si>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</si>
  <si>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</si>
  <si>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</si>
  <si>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</si>
  <si>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</si>
  <si>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</si>
  <si>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</si>
  <si>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</si>
  <si>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</si>
  <si>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</si>
  <si>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</si>
  <si>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</si>
  <si>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</si>
  <si>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</si>
  <si>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</si>
  <si>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</si>
  <si>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</si>
  <si>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</si>
  <si>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</si>
  <si>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</si>
  <si>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</si>
  <si>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</si>
  <si>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</si>
  <si>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</si>
  <si>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</si>
  <si>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</si>
  <si>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</si>
  <si>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</si>
  <si>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</si>
  <si>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</si>
  <si>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</si>
  <si>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</si>
  <si>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</si>
  <si>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</si>
  <si>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</si>
  <si>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</si>
  <si>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</si>
  <si>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</si>
  <si>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</si>
  <si>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</si>
  <si>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</si>
  <si>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</si>
  <si>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</si>
  <si>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</si>
  <si>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</si>
  <si>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</si>
  <si>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</si>
  <si>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</si>
  <si>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</si>
  <si>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</si>
  <si>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</si>
  <si>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</si>
  <si>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</si>
  <si>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</si>
  <si>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</si>
  <si>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</si>
  <si>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</si>
  <si>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</si>
  <si>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</si>
  <si>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</si>
  <si>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</si>
  <si>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</si>
  <si>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</si>
  <si>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</si>
  <si>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</si>
  <si>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</si>
  <si>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</si>
  <si>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</si>
  <si>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</si>
  <si>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</si>
  <si>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</si>
  <si>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</si>
  <si>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</si>
  <si>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</si>
  <si>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</si>
  <si>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</si>
  <si>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</si>
  <si>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</si>
  <si>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</si>
  <si>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</si>
  <si>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</si>
  <si>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</si>
  <si>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</si>
  <si>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</si>
  <si>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</si>
  <si>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</si>
  <si>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</si>
  <si>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</si>
  <si>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</si>
  <si>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</si>
  <si>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</si>
  <si>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</si>
  <si>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</si>
  <si>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</si>
  <si>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</si>
  <si>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</si>
  <si>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</si>
  <si>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</si>
  <si>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</si>
  <si>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</si>
  <si>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</si>
  <si>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</si>
  <si>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</si>
  <si>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</si>
  <si>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</si>
  <si>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</si>
  <si>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</si>
  <si>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</si>
  <si>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</si>
  <si>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</si>
  <si>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</si>
  <si>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</si>
  <si>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</si>
  <si>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</si>
  <si>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</si>
  <si>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</si>
  <si>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</si>
  <si>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</si>
  <si>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</si>
  <si>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</si>
  <si>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</si>
  <si>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</si>
  <si>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</si>
  <si>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</si>
  <si>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</si>
  <si>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</si>
  <si>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</si>
  <si>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</si>
  <si>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</si>
  <si>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</si>
  <si>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</si>
  <si>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</si>
  <si>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</si>
  <si>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</si>
  <si>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</si>
  <si>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</si>
  <si>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</si>
  <si>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</si>
  <si>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</si>
  <si>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</si>
  <si>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</si>
  <si>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</si>
  <si>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</si>
  <si>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</si>
  <si>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</si>
  <si>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</si>
  <si>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</si>
  <si>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</si>
  <si>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</si>
  <si>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</si>
  <si>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</si>
  <si>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</si>
  <si>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</si>
  <si>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</si>
  <si>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</si>
  <si>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</si>
  <si>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</si>
  <si>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</si>
  <si>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</si>
  <si>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</si>
  <si>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</si>
  <si>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</si>
  <si>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</si>
  <si>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</si>
  <si>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</si>
  <si>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</si>
  <si>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</si>
  <si>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</si>
  <si>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</si>
  <si>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</si>
  <si>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</si>
  <si>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</si>
  <si>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</si>
  <si>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</si>
  <si>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</si>
  <si>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</si>
  <si>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</si>
  <si>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</si>
  <si>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</si>
  <si>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</si>
  <si>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</si>
  <si>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</si>
  <si>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</si>
  <si>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</si>
  <si>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</si>
  <si>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</si>
  <si>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</si>
  <si>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</si>
  <si>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</si>
  <si>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</si>
  <si>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</si>
  <si>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</si>
  <si>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</si>
  <si>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</si>
  <si>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</si>
  <si>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</si>
  <si>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</si>
  <si>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</si>
  <si>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</si>
  <si>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</si>
  <si>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</si>
  <si>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</si>
  <si>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</si>
  <si>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</si>
  <si>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</si>
  <si>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</si>
  <si>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</si>
  <si>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</si>
  <si>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</si>
  <si>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</si>
  <si>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</si>
  <si>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</si>
  <si>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</si>
  <si>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</si>
  <si>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</si>
  <si>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</si>
  <si>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</si>
  <si>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</si>
  <si>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</si>
  <si>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</si>
  <si>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</si>
  <si>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</si>
  <si>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</si>
  <si>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</si>
  <si>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</si>
  <si>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</si>
  <si>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</si>
  <si>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</si>
  <si>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</si>
  <si>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</si>
  <si>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</si>
  <si>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</si>
  <si>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</si>
  <si>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</si>
  <si>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</si>
  <si>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</si>
  <si>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</si>
  <si>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</si>
  <si>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</si>
  <si>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</si>
  <si>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</si>
  <si>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</si>
  <si>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</si>
  <si>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</si>
  <si>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</si>
  <si>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</si>
  <si>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</si>
  <si>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</si>
  <si>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</si>
  <si>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</si>
  <si>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</si>
  <si>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</si>
  <si>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</si>
  <si>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</si>
  <si>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</si>
  <si>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</si>
  <si>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</si>
  <si>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</si>
  <si>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</si>
  <si>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</si>
  <si>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</si>
  <si>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</si>
  <si>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</si>
  <si>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</si>
  <si>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</si>
  <si>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</si>
  <si>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</si>
  <si>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</si>
  <si>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</si>
  <si>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</si>
  <si>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</si>
  <si>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</si>
  <si>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</si>
  <si>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</si>
  <si>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</si>
  <si>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</si>
  <si>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</si>
  <si>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</si>
  <si>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</si>
  <si>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</si>
  <si>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</si>
  <si>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</si>
  <si>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</si>
  <si>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</si>
  <si>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</si>
  <si>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</si>
  <si>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</si>
  <si>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</si>
  <si>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</si>
  <si>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</si>
  <si>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</si>
  <si>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</si>
  <si>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</si>
  <si>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</si>
  <si>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</si>
  <si>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</si>
  <si>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</si>
  <si>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</si>
  <si>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</si>
  <si>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</si>
  <si>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</si>
  <si>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</si>
  <si>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</si>
  <si>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</si>
  <si>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</si>
  <si>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</si>
  <si>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</si>
  <si>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</si>
  <si>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</si>
  <si>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</si>
  <si>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</si>
  <si>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</si>
  <si>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</si>
  <si>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</si>
  <si>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</si>
  <si>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</si>
  <si>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</si>
  <si>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</si>
  <si>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</si>
  <si>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</si>
  <si>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</si>
  <si>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</si>
  <si>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</si>
  <si>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</si>
  <si>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</si>
  <si>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</si>
  <si>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</si>
  <si>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</si>
  <si>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</si>
  <si>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</si>
  <si>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</si>
  <si>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</si>
  <si>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</si>
  <si>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</si>
  <si>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</si>
  <si>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</si>
  <si>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</si>
  <si>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</si>
  <si>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</si>
  <si>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</si>
  <si>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</si>
  <si>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</si>
  <si>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</si>
  <si>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</si>
  <si>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</si>
  <si>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</si>
  <si>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</si>
  <si>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</si>
  <si>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</si>
  <si>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</si>
  <si>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</si>
  <si>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</si>
  <si>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</si>
  <si>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</si>
  <si>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</si>
  <si>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</si>
  <si>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</si>
  <si>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</si>
  <si>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</si>
  <si>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</si>
  <si>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</si>
  <si>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</si>
  <si>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</si>
  <si>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</si>
  <si>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</si>
  <si>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</si>
  <si>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</si>
  <si>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</si>
  <si>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</si>
  <si>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</si>
  <si>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</si>
  <si>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</si>
  <si>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</si>
  <si>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</si>
  <si>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</si>
  <si>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</si>
  <si>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</si>
  <si>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</si>
  <si>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</si>
  <si>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</si>
  <si>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</si>
  <si>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</si>
  <si>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</si>
  <si>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</si>
  <si>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</si>
  <si>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</si>
  <si>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</si>
  <si>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</si>
  <si>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</si>
  <si>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</si>
  <si>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</si>
  <si>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</si>
  <si>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</si>
  <si>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</si>
  <si>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</si>
  <si>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</si>
  <si>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</si>
  <si>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</si>
  <si>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</si>
  <si>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</si>
  <si>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</si>
  <si>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</si>
  <si>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</si>
  <si>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</si>
  <si>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</si>
  <si>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</si>
  <si>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</si>
  <si>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</si>
  <si>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</si>
  <si>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</si>
  <si>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</si>
  <si>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</si>
  <si>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</si>
  <si>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</si>
  <si>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</si>
  <si>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</si>
  <si>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</si>
  <si>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</si>
  <si>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</si>
  <si>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</si>
  <si>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</si>
  <si>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</si>
  <si>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</si>
  <si>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</si>
  <si>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</si>
  <si>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</si>
  <si>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</si>
  <si>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</si>
  <si>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</si>
  <si>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</si>
  <si>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</si>
  <si>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</si>
  <si>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</si>
  <si>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</si>
  <si>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</si>
  <si>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</si>
  <si>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</si>
  <si>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</si>
  <si>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</si>
  <si>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</si>
  <si>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</si>
  <si>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</si>
  <si>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</si>
  <si>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</si>
  <si>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</si>
  <si>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</si>
  <si>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</si>
  <si>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</si>
  <si>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</si>
  <si>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</si>
  <si>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</si>
  <si>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</si>
  <si>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</si>
  <si>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</si>
  <si>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</si>
  <si>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</si>
  <si>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</si>
  <si>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</si>
  <si>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</si>
  <si>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</si>
  <si>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</si>
  <si>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</si>
  <si>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</si>
  <si>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</si>
  <si>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</si>
  <si>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</si>
  <si>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</si>
  <si>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</si>
  <si>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</si>
  <si>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</si>
  <si>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</si>
  <si>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</si>
  <si>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</si>
  <si>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</si>
  <si>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</si>
  <si>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</si>
  <si>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</si>
  <si>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</si>
  <si>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</si>
  <si>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</si>
  <si>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</si>
  <si>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</si>
  <si>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</si>
  <si>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</si>
  <si>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</si>
  <si>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</si>
  <si>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</si>
  <si>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</si>
  <si>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</si>
  <si>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</si>
  <si>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</si>
  <si>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</si>
  <si>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</si>
  <si>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</si>
  <si>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</si>
  <si>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</si>
  <si>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</si>
  <si>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</si>
  <si>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</si>
  <si>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</si>
  <si>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</si>
  <si>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</si>
  <si>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</si>
  <si>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</si>
  <si>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</si>
  <si>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</si>
  <si>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</si>
  <si>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</si>
  <si>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</si>
  <si>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</si>
  <si>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</si>
  <si>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</si>
  <si>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</si>
  <si>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</si>
  <si>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</si>
  <si>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</si>
  <si>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</si>
  <si>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</si>
  <si>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</si>
  <si>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</si>
  <si>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</si>
  <si>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</si>
  <si>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</si>
  <si>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</si>
  <si>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</si>
  <si>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</si>
  <si>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</si>
  <si>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</si>
  <si>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</si>
  <si>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</si>
  <si>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</si>
  <si>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</si>
  <si>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</si>
  <si>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</si>
  <si>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</si>
  <si>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</si>
  <si>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</si>
  <si>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</si>
  <si>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</si>
  <si>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</si>
  <si>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</si>
  <si>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</si>
  <si>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</si>
  <si>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</si>
  <si>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</si>
  <si>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</si>
  <si>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</si>
  <si>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</si>
  <si>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</si>
  <si>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</si>
  <si>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</si>
  <si>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</si>
  <si>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</si>
  <si>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</si>
  <si>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</si>
  <si>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</si>
  <si>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</si>
  <si>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</si>
  <si>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</si>
  <si>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</si>
  <si>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</si>
  <si>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</si>
  <si>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</si>
  <si>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</si>
  <si>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</si>
  <si>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</si>
  <si>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</si>
  <si>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</si>
  <si>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</si>
  <si>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</si>
  <si>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</si>
  <si>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</si>
  <si>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</si>
  <si>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</si>
  <si>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</si>
  <si>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</si>
  <si>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</si>
  <si>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</si>
  <si>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</si>
  <si>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</si>
  <si>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</si>
  <si>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</si>
  <si>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</si>
  <si>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</si>
  <si>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</si>
  <si>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</si>
  <si>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</si>
  <si>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</si>
  <si>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</si>
  <si>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</si>
  <si>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</si>
  <si>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</si>
  <si>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</si>
  <si>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</si>
  <si>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</si>
  <si>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</si>
  <si>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</si>
  <si>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</si>
  <si>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</si>
  <si>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</si>
  <si>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</si>
  <si>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</si>
  <si>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</si>
  <si>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</si>
  <si>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</si>
  <si>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</si>
  <si>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</si>
  <si>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</si>
  <si>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</si>
  <si>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</si>
  <si>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</si>
  <si>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</si>
  <si>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</si>
  <si>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</si>
  <si>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</si>
  <si>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</si>
  <si>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</si>
  <si>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</si>
  <si>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</si>
  <si>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</si>
  <si>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</si>
  <si>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</si>
  <si>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</si>
  <si>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</si>
  <si>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</si>
  <si>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</si>
  <si>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</si>
  <si>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</si>
  <si>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</si>
  <si>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</si>
  <si>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</si>
  <si>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</si>
  <si>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</si>
  <si>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</si>
  <si>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</si>
  <si>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</si>
  <si>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</si>
  <si>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</si>
  <si>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</si>
  <si>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</si>
  <si>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</si>
  <si>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</si>
  <si>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</si>
  <si>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</si>
  <si>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</si>
  <si>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</si>
  <si>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</si>
  <si>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</si>
  <si>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</si>
  <si>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</si>
  <si>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</si>
  <si>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</si>
  <si>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</si>
  <si>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</si>
  <si>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</si>
  <si>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</si>
  <si>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</si>
  <si>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</si>
  <si>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</si>
  <si>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</si>
  <si>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</si>
  <si>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</si>
  <si>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</si>
  <si>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</si>
  <si>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</si>
  <si>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</si>
  <si>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</si>
  <si>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</si>
  <si>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</si>
  <si>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</si>
  <si>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</si>
  <si>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</si>
  <si>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</si>
  <si>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</si>
  <si>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</si>
  <si>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</si>
  <si>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</si>
  <si>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</si>
  <si>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</si>
  <si>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</si>
  <si>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</si>
  <si>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</si>
  <si>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</si>
  <si>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</si>
  <si>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</si>
  <si>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</si>
  <si>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</si>
  <si>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</si>
  <si>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</si>
  <si>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</si>
  <si>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</si>
  <si>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</si>
  <si>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</si>
  <si>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</si>
  <si>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</si>
  <si>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</si>
  <si>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</si>
  <si>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</si>
  <si>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</si>
  <si>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</si>
  <si>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</si>
  <si>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</si>
  <si>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</si>
  <si>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</si>
  <si>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</si>
  <si>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</si>
  <si>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</si>
  <si>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</si>
  <si>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</si>
  <si>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</si>
  <si>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</si>
  <si>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</si>
  <si>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</si>
  <si>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</si>
  <si>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</si>
  <si>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</si>
  <si>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</si>
  <si>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</si>
  <si>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</si>
  <si>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</si>
  <si>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</si>
  <si>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</si>
  <si>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</si>
  <si>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</si>
  <si>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</si>
  <si>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</si>
  <si>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</si>
  <si>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</si>
  <si>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</si>
  <si>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</si>
  <si>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</si>
  <si>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</si>
  <si>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</si>
  <si>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</si>
  <si>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</si>
  <si>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</si>
  <si>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</si>
  <si>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</si>
  <si>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</si>
  <si>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</si>
  <si>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</si>
  <si>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</si>
  <si>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</si>
  <si>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</si>
  <si>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</si>
  <si>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</si>
  <si>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</si>
  <si>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</si>
  <si>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</si>
  <si>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</si>
  <si>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</si>
  <si>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</si>
  <si>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</si>
  <si>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</si>
  <si>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</si>
  <si>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</si>
  <si>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</si>
  <si>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</si>
  <si>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</si>
  <si>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</si>
  <si>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</si>
  <si>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</si>
  <si>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</si>
  <si>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</si>
  <si>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</si>
  <si>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</si>
  <si>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</si>
  <si>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</si>
  <si>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</si>
  <si>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</si>
  <si>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</si>
  <si>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</si>
  <si>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</si>
  <si>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</si>
  <si>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</si>
  <si>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</si>
  <si>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</si>
  <si>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</si>
  <si>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</si>
  <si>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</si>
  <si>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</si>
  <si>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</si>
  <si>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</si>
  <si>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</si>
  <si>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</si>
  <si>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</si>
  <si>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</si>
  <si>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</si>
  <si>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</si>
  <si>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</si>
  <si>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</si>
  <si>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</si>
  <si>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</si>
  <si>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</si>
  <si>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</si>
  <si>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</si>
  <si>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</si>
  <si>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</si>
  <si>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</si>
  <si>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</si>
  <si>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</si>
  <si>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</si>
  <si>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</si>
  <si>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</si>
  <si>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</si>
  <si>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</si>
  <si>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</si>
  <si>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</si>
  <si>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</si>
  <si>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</si>
  <si>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</si>
  <si>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</si>
  <si>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</si>
  <si>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</si>
  <si>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</si>
  <si>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</si>
  <si>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</si>
  <si>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</si>
  <si>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</si>
  <si>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</si>
  <si>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</si>
  <si>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</si>
  <si>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</si>
  <si>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</si>
  <si>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</si>
  <si>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</si>
  <si>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</si>
  <si>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</si>
  <si>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</si>
  <si>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</si>
  <si>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</si>
  <si>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</si>
  <si>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</si>
  <si>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</si>
  <si>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</si>
  <si>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</si>
  <si>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</si>
  <si>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</si>
  <si>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</si>
  <si>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</si>
  <si>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</si>
  <si>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</si>
  <si>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</si>
  <si>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</si>
  <si>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</si>
  <si>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</si>
  <si>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</si>
  <si>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</si>
  <si>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</si>
  <si>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</si>
  <si>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</si>
  <si>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</si>
  <si>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</si>
  <si>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</si>
  <si>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</si>
  <si>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</si>
  <si>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</si>
  <si>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</si>
  <si>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</si>
  <si>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</si>
  <si>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</si>
  <si>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</si>
  <si>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</si>
  <si>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</si>
  <si>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</si>
  <si>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</si>
  <si>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</si>
  <si>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</si>
  <si>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</si>
  <si>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</si>
  <si>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</si>
  <si>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</si>
  <si>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</si>
  <si>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</si>
  <si>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</si>
  <si>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</si>
  <si>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</si>
  <si>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</si>
  <si>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</si>
  <si>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</si>
  <si>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</si>
  <si>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</si>
  <si>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</si>
  <si>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</si>
  <si>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</si>
  <si>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</si>
  <si>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</si>
  <si>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</si>
  <si>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</si>
  <si>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</si>
  <si>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</si>
  <si>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</si>
  <si>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</si>
  <si>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</si>
  <si>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</si>
  <si>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</si>
  <si>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</si>
  <si>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</si>
  <si>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</si>
  <si>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</si>
  <si>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</si>
  <si>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</si>
  <si>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</si>
  <si>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</si>
  <si>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</si>
  <si>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</si>
  <si>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</si>
  <si>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</si>
  <si>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</si>
  <si>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</si>
  <si>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</si>
  <si>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</si>
  <si>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</si>
  <si>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</si>
  <si>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</si>
  <si>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</si>
  <si>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</si>
  <si>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</si>
  <si>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</si>
  <si>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</si>
  <si>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</si>
  <si>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</si>
  <si>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</si>
  <si>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</si>
  <si>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</si>
  <si>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</si>
  <si>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</si>
  <si>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</si>
  <si>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</si>
  <si>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</si>
  <si>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</si>
  <si>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</si>
  <si>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</si>
  <si>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</si>
  <si>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</si>
  <si>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</si>
  <si>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</si>
  <si>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</si>
  <si>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</si>
  <si>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</si>
  <si>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</si>
  <si>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</si>
  <si>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</si>
  <si>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</si>
  <si>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</si>
  <si>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</si>
  <si>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</si>
  <si>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</si>
  <si>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</si>
  <si>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</si>
  <si>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</si>
  <si>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</si>
  <si>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</si>
  <si>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</si>
  <si>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</si>
  <si>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</si>
  <si>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</si>
  <si>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</si>
  <si>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</si>
  <si>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</si>
  <si>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</si>
  <si>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</si>
  <si>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</si>
  <si>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</si>
  <si>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</si>
  <si>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</si>
  <si>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</si>
  <si>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</si>
  <si>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</si>
  <si>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</si>
  <si>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</si>
  <si>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</si>
  <si>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</si>
  <si>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</si>
  <si>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</si>
  <si>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</si>
  <si>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</si>
  <si>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</si>
  <si>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</si>
  <si>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</si>
  <si>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</si>
  <si>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</si>
  <si>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</si>
  <si>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</si>
  <si>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</si>
  <si>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</si>
  <si>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</si>
  <si>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</si>
  <si>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</si>
  <si>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</si>
  <si>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</si>
  <si>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</si>
  <si>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</si>
  <si>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</si>
  <si>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</si>
  <si>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</si>
  <si>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</si>
  <si>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</si>
  <si>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</si>
  <si>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</si>
  <si>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</si>
  <si>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</si>
  <si>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</si>
  <si>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</si>
  <si>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</si>
  <si>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</si>
  <si>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</si>
  <si>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</si>
  <si>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</si>
  <si>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</si>
  <si>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</si>
  <si>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</si>
  <si>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</si>
  <si>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</si>
  <si>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</si>
  <si>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</si>
  <si>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</si>
  <si>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</si>
  <si>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</si>
  <si>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</si>
  <si>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</si>
  <si>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</si>
  <si>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</si>
  <si>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</si>
  <si>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</si>
  <si>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</si>
  <si>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</si>
  <si>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</si>
  <si>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</si>
  <si>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</si>
  <si>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</si>
  <si>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</si>
  <si>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</si>
  <si>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</si>
  <si>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</si>
  <si>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</si>
  <si>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</si>
  <si>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</si>
  <si>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</si>
  <si>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</si>
  <si>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</si>
  <si>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</si>
  <si>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</si>
  <si>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</si>
  <si>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</si>
  <si>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</si>
  <si>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</si>
  <si>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</si>
  <si>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</si>
  <si>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</si>
  <si>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</si>
  <si>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</si>
  <si>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</si>
  <si>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</si>
  <si>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</si>
  <si>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</si>
  <si>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</si>
  <si>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</si>
  <si>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</si>
  <si>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</si>
  <si>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</si>
  <si>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</si>
  <si>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</si>
  <si>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</si>
  <si>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</si>
  <si>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</si>
  <si>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</si>
  <si>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</si>
  <si>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</si>
  <si>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</si>
  <si>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</si>
  <si>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</si>
  <si>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</si>
  <si>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</si>
  <si>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</si>
  <si>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</si>
  <si>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</si>
  <si>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</si>
  <si>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</si>
  <si>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</si>
  <si>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</si>
  <si>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</si>
  <si>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</si>
  <si>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</si>
  <si>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</si>
  <si>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</si>
  <si>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</si>
  <si>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</si>
  <si>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</si>
  <si>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</si>
  <si>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</si>
  <si>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</si>
  <si>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</si>
  <si>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</si>
  <si>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</si>
  <si>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</si>
  <si>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</si>
  <si>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</si>
  <si>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</si>
  <si>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</si>
  <si>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</si>
  <si>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</si>
  <si>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</si>
  <si>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</si>
  <si>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</si>
  <si>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</si>
  <si>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</si>
  <si>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</si>
  <si>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</si>
  <si>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</si>
  <si>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</si>
  <si>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</si>
  <si>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</si>
  <si>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</si>
  <si>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</si>
  <si>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</si>
  <si>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</si>
  <si>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</si>
  <si>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</si>
  <si>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</si>
  <si>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</si>
  <si>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</si>
  <si>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</si>
  <si>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</si>
  <si>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</si>
  <si>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</si>
  <si>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</si>
  <si>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</si>
  <si>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</si>
  <si>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</si>
  <si>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</si>
  <si>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</si>
  <si>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</si>
  <si>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</si>
  <si>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</si>
  <si>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</si>
  <si>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</si>
  <si>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</si>
  <si>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</si>
  <si>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</si>
  <si>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</si>
  <si>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</si>
  <si>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</si>
  <si>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</si>
  <si>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</si>
  <si>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</si>
  <si>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</si>
  <si>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</si>
  <si>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</si>
  <si>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</si>
  <si>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</si>
  <si>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</si>
  <si>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</si>
  <si>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</si>
  <si>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</si>
  <si>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</si>
  <si>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</si>
  <si>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</si>
  <si>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</si>
  <si>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</si>
  <si>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</si>
  <si>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</si>
  <si>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</si>
  <si>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</si>
  <si>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</si>
  <si>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</si>
  <si>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</si>
  <si>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</si>
  <si>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</si>
  <si>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</si>
  <si>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</si>
  <si>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</si>
  <si>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</si>
  <si>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</si>
  <si>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</si>
  <si>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</si>
  <si>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</si>
  <si>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</si>
  <si>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</si>
  <si>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</si>
  <si>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</si>
  <si>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</si>
  <si>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</si>
  <si>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</si>
  <si>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</si>
  <si>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</si>
  <si>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</si>
  <si>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</si>
  <si>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</si>
  <si>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</si>
  <si>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</si>
  <si>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</si>
  <si>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</si>
  <si>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</si>
  <si>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</si>
  <si>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</si>
  <si>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</si>
  <si>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</si>
  <si>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</si>
  <si>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</si>
  <si>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</si>
  <si>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</si>
  <si>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</si>
  <si>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</si>
  <si>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</si>
  <si>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</si>
  <si>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</si>
  <si>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</si>
  <si>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</si>
  <si>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</si>
  <si>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</si>
  <si>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</si>
  <si>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</si>
  <si>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</si>
  <si>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</si>
  <si>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</si>
  <si>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</si>
  <si>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</si>
  <si>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</si>
  <si>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</si>
  <si>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</si>
  <si>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</si>
  <si>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</si>
  <si>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</si>
  <si>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</si>
  <si>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</si>
  <si>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</si>
  <si>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</si>
  <si>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</si>
  <si>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</si>
  <si>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</si>
  <si>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</si>
  <si>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</si>
  <si>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</si>
  <si>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</si>
  <si>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</si>
  <si>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</si>
  <si>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</si>
  <si>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</si>
  <si>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</si>
  <si>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</si>
  <si>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</si>
  <si>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</si>
  <si>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</si>
  <si>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</si>
  <si>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</si>
  <si>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</si>
  <si>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</si>
  <si>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</si>
  <si>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</si>
  <si>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</si>
  <si>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</si>
  <si>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</si>
  <si>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</si>
  <si>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</si>
  <si>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</si>
  <si>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</si>
  <si>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</si>
  <si>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</si>
  <si>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</si>
  <si>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</si>
  <si>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</si>
  <si>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</si>
  <si>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</si>
  <si>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</si>
  <si>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</si>
  <si>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</si>
  <si>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</si>
  <si>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</si>
  <si>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</si>
  <si>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</si>
  <si>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</si>
  <si>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</si>
  <si>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</si>
  <si>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</si>
  <si>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</si>
  <si>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</si>
  <si>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</si>
  <si>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</si>
  <si>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</si>
  <si>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</si>
  <si>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</si>
  <si>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</si>
  <si>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</si>
  <si>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</si>
  <si>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</si>
  <si>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</si>
  <si>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</si>
  <si>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</si>
  <si>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</si>
  <si>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</si>
  <si>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</si>
  <si>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</si>
  <si>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</si>
  <si>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</si>
  <si>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</si>
  <si>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</si>
  <si>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</si>
  <si>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</si>
  <si>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</si>
  <si>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</si>
  <si>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</si>
  <si>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</si>
  <si>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</si>
  <si>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</si>
  <si>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</si>
  <si>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</si>
  <si>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</si>
  <si>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</si>
  <si>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</si>
  <si>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</si>
  <si>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</si>
  <si>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</si>
  <si>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</si>
  <si>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</si>
  <si>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</si>
  <si>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</si>
  <si>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</si>
  <si>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</si>
  <si>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</si>
  <si>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</si>
  <si>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</si>
  <si>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</si>
  <si>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</si>
  <si>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</si>
  <si>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</si>
  <si>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</si>
  <si>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</si>
  <si>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</si>
  <si>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</si>
  <si>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</si>
  <si>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</si>
  <si>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</si>
  <si>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</si>
  <si>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</si>
  <si>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</si>
  <si>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</si>
  <si>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</si>
  <si>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</si>
  <si>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</si>
  <si>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</si>
  <si>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</si>
  <si>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</si>
  <si>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</si>
  <si>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</si>
  <si>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</si>
  <si>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</si>
  <si>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</si>
  <si>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</si>
  <si>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</si>
  <si>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</si>
  <si>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</si>
  <si>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</si>
  <si>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</si>
  <si>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</si>
  <si>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</si>
  <si>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</si>
  <si>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</si>
  <si>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</si>
  <si>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</si>
  <si>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</si>
  <si>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</si>
  <si>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</si>
  <si>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</si>
  <si>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</si>
  <si>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</si>
  <si>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</si>
  <si>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</si>
  <si>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</si>
  <si>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</si>
  <si>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</si>
  <si>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</si>
  <si>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</si>
  <si>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</si>
  <si>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</si>
  <si>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</si>
  <si>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</si>
  <si>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</si>
  <si>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</si>
  <si>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</si>
  <si>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</si>
  <si>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</si>
  <si>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</si>
  <si>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</si>
  <si>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</si>
  <si>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</si>
  <si>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</si>
  <si>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</si>
  <si>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</si>
  <si>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</si>
  <si>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</si>
  <si>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</si>
  <si>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</si>
  <si>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</si>
  <si>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</si>
  <si>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</si>
  <si>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</si>
  <si>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</si>
  <si>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</si>
  <si>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</si>
  <si>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</si>
  <si>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</si>
  <si>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</si>
  <si>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</si>
  <si>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</si>
  <si>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</si>
  <si>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</si>
  <si>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</si>
  <si>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</si>
  <si>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</si>
  <si>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</si>
  <si>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</si>
  <si>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</si>
  <si>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</si>
  <si>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</si>
  <si>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</si>
  <si>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</si>
  <si>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</si>
  <si>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</si>
  <si>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</si>
  <si>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</si>
  <si>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</si>
  <si>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</si>
  <si>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</si>
  <si>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</si>
  <si>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</si>
  <si>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</si>
  <si>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</si>
  <si>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</si>
  <si>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</si>
  <si>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</si>
  <si>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</si>
  <si>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</si>
  <si>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</si>
  <si>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</si>
  <si>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</si>
  <si>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</si>
  <si>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</si>
  <si>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</si>
  <si>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</si>
  <si>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</si>
  <si>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</si>
  <si>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</si>
  <si>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</si>
  <si>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</si>
  <si>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</si>
  <si>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</si>
  <si>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</si>
  <si>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</si>
  <si>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</si>
  <si>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</si>
  <si>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</si>
  <si>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</si>
  <si>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</si>
  <si>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</si>
  <si>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</si>
  <si>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</si>
  <si>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</si>
  <si>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</si>
  <si>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</si>
  <si>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</si>
  <si>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</si>
  <si>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</si>
  <si>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</si>
  <si>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</si>
  <si>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</si>
  <si>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</si>
  <si>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</si>
  <si>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</si>
  <si>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</si>
  <si>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</si>
  <si>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</si>
  <si>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</si>
  <si>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</si>
  <si>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</si>
  <si>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</si>
  <si>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</si>
  <si>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</si>
  <si>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</si>
  <si>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</si>
  <si>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</si>
  <si>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</si>
  <si>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</si>
  <si>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</si>
  <si>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</si>
  <si>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</si>
  <si>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</si>
  <si>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</si>
  <si>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</si>
  <si>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</si>
  <si>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</si>
  <si>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</si>
  <si>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</si>
  <si>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</si>
  <si>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</si>
  <si>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</si>
  <si>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</si>
  <si>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</si>
  <si>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</si>
  <si>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</si>
  <si>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</si>
  <si>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</si>
  <si>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</si>
  <si>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</si>
  <si>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</si>
  <si>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</si>
  <si>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</si>
  <si>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</si>
  <si>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</si>
  <si>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</si>
  <si>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</si>
  <si>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</si>
  <si>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</si>
  <si>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</si>
  <si>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</si>
  <si>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</si>
  <si>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</si>
  <si>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</si>
  <si>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</si>
  <si>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</si>
  <si>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</si>
  <si>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</si>
  <si>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</si>
  <si>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</si>
  <si>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</si>
  <si>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</si>
  <si>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</si>
  <si>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</si>
  <si>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</si>
  <si>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</si>
  <si>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</si>
  <si>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</si>
  <si>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</si>
  <si>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</si>
  <si>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</si>
  <si>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</si>
  <si>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</si>
  <si>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</si>
  <si>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</si>
  <si>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</si>
  <si>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</si>
  <si>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</si>
  <si>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</si>
  <si>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</si>
  <si>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</si>
  <si>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</si>
  <si>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</si>
  <si>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</si>
  <si>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</si>
  <si>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</si>
  <si>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</si>
  <si>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</si>
  <si>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</si>
  <si>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</si>
  <si>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</si>
  <si>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</si>
  <si>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</si>
  <si>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</si>
  <si>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</si>
  <si>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</si>
  <si>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</si>
  <si>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</si>
  <si>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</si>
  <si>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</si>
  <si>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</si>
  <si>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</si>
  <si>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</si>
  <si>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</si>
  <si>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</si>
  <si>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</si>
  <si>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</si>
  <si>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</si>
  <si>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</si>
  <si>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</si>
  <si>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</si>
  <si>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</si>
  <si>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</si>
  <si>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</si>
  <si>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</si>
  <si>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</si>
  <si>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</si>
  <si>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</si>
  <si>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</si>
  <si>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</si>
  <si>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</si>
  <si>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</si>
  <si>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</si>
  <si>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</si>
  <si>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</si>
  <si>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</si>
  <si>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</si>
  <si>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</si>
  <si>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</si>
  <si>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</si>
  <si>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</si>
  <si>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</si>
  <si>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</si>
  <si>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</si>
  <si>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</si>
  <si>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</si>
  <si>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</si>
  <si>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</si>
  <si>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</si>
  <si>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</si>
  <si>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</si>
  <si>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</si>
  <si>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</si>
  <si>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</si>
  <si>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</si>
  <si>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</si>
  <si>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</si>
  <si>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</si>
  <si>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</si>
  <si>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</si>
  <si>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</si>
  <si>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</si>
  <si>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</si>
  <si>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</si>
  <si>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</si>
  <si>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</si>
  <si>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</si>
  <si>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</si>
  <si>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</si>
  <si>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</si>
  <si>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</si>
  <si>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</si>
  <si>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</si>
  <si>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</si>
  <si>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</si>
  <si>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</si>
  <si>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</si>
  <si>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</si>
  <si>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</si>
  <si>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</si>
  <si>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</si>
  <si>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</si>
  <si>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</si>
  <si>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</si>
  <si>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</si>
  <si>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</si>
  <si>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</si>
  <si>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</si>
  <si>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</si>
  <si>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</si>
  <si>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</si>
  <si>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</si>
  <si>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</si>
  <si>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</si>
  <si>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</si>
  <si>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</si>
  <si>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</si>
  <si>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</si>
  <si>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</si>
  <si>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</si>
  <si>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</si>
  <si>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</si>
  <si>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</si>
  <si>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</si>
  <si>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</si>
  <si>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</si>
  <si>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</si>
  <si>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</si>
  <si>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</si>
  <si>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</si>
  <si>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</si>
  <si>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</si>
  <si>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</si>
  <si>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</si>
  <si>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</si>
  <si>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</si>
  <si>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</si>
  <si>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</si>
  <si>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</si>
  <si>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</si>
  <si>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</si>
  <si>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</si>
  <si>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</si>
  <si>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</si>
  <si>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</si>
  <si>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</si>
  <si>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</si>
  <si>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</si>
  <si>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</si>
  <si>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</si>
  <si>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</si>
  <si>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</si>
  <si>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</si>
  <si>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</si>
  <si>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</si>
  <si>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</si>
  <si>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</si>
  <si>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</si>
  <si>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</si>
  <si>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</si>
  <si>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</si>
  <si>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</si>
  <si>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</si>
  <si>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</si>
  <si>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</si>
  <si>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</si>
  <si>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</si>
  <si>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</si>
  <si>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</si>
  <si>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</si>
  <si>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</si>
  <si>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</si>
  <si>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</si>
  <si>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</si>
  <si>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</si>
  <si>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</si>
  <si>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</si>
  <si>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</si>
  <si>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</si>
  <si>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</si>
  <si>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</si>
  <si>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</si>
  <si>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</si>
  <si>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</si>
  <si>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</si>
  <si>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</si>
  <si>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</si>
  <si>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</si>
  <si>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</si>
  <si>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</si>
  <si>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</si>
  <si>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</si>
  <si>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</si>
  <si>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</si>
  <si>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</si>
  <si>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</si>
  <si>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</si>
  <si>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</si>
  <si>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</si>
  <si>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</si>
  <si>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</si>
  <si>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</si>
  <si>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</si>
  <si>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</si>
  <si>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</si>
  <si>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</si>
  <si>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</si>
  <si>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</si>
  <si>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</si>
  <si>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</si>
  <si>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</si>
  <si>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</si>
  <si>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</si>
  <si>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</si>
  <si>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</si>
  <si>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</si>
  <si>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</si>
  <si>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</si>
  <si>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</si>
  <si>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</si>
  <si>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</si>
  <si>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</si>
  <si>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</si>
  <si>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</si>
  <si>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</si>
  <si>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</si>
  <si>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</si>
  <si>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</si>
  <si>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</si>
  <si>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</si>
  <si>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</si>
  <si>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</si>
  <si>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</si>
  <si>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</si>
  <si>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</si>
  <si>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</si>
  <si>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</si>
  <si>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</si>
  <si>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</si>
  <si>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</si>
  <si>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</si>
  <si>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</si>
  <si>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</si>
  <si>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</si>
  <si>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</si>
  <si>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</si>
  <si>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</si>
  <si>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</si>
  <si>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</si>
  <si>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</si>
  <si>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</si>
  <si>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</si>
  <si>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</si>
  <si>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</si>
  <si>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</si>
  <si>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</si>
  <si>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</si>
  <si>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</si>
  <si>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</si>
  <si>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</si>
  <si>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</si>
  <si>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</si>
  <si>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</si>
  <si>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</si>
  <si>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</si>
  <si>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</si>
  <si>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</si>
  <si>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</si>
  <si>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</si>
  <si>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</si>
  <si>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</si>
  <si>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</si>
  <si>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</si>
  <si>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</si>
  <si>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</si>
  <si>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</si>
  <si>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</si>
  <si>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</si>
  <si>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</si>
  <si>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</si>
  <si>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</si>
  <si>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</si>
  <si>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</si>
  <si>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</si>
  <si>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</si>
  <si>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</si>
  <si>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</si>
  <si>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</si>
  <si>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</si>
  <si>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</si>
  <si>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</si>
  <si>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</si>
  <si>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</si>
  <si>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</si>
  <si>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</si>
  <si>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</si>
  <si>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</si>
  <si>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</si>
  <si>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</si>
  <si>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</si>
  <si>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</si>
  <si>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</si>
  <si>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</si>
  <si>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</si>
  <si>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</si>
  <si>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</si>
  <si>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</si>
  <si>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</si>
  <si>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</si>
  <si>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</si>
  <si>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</si>
  <si>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</si>
  <si>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</si>
  <si>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</si>
  <si>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</si>
  <si>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</si>
  <si>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</si>
  <si>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</si>
  <si>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</si>
  <si>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</si>
  <si>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</si>
  <si>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</si>
  <si>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</si>
  <si>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</si>
  <si>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</si>
  <si>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</si>
  <si>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</si>
  <si>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</si>
  <si>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</si>
  <si>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</si>
  <si>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</si>
  <si>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</si>
  <si>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</si>
  <si>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</si>
  <si>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</si>
  <si>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</si>
  <si>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</si>
  <si>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</si>
  <si>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</si>
  <si>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</si>
  <si>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</si>
  <si>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</si>
  <si>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</si>
  <si>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</si>
  <si>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</si>
  <si>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</si>
  <si>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</si>
  <si>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</si>
  <si>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</si>
  <si>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</si>
  <si>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</si>
  <si>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</si>
  <si>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</si>
  <si>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</si>
  <si>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</si>
  <si>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</si>
  <si>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</si>
  <si>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</si>
  <si>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</si>
  <si>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</si>
  <si>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</si>
  <si>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</si>
  <si>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</si>
  <si>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</si>
  <si>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</si>
  <si>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</si>
  <si>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</si>
  <si>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</si>
  <si>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</si>
  <si>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</si>
  <si>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</si>
  <si>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</si>
  <si>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</si>
  <si>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</si>
  <si>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</si>
  <si>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</si>
  <si>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</si>
  <si>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</si>
  <si>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</si>
  <si>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</si>
  <si>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</si>
  <si>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</si>
  <si>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</si>
  <si>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</si>
  <si>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</si>
  <si>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</si>
  <si>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</si>
  <si>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</si>
  <si>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</si>
  <si>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</si>
  <si>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</si>
  <si>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</si>
  <si>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</si>
  <si>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</si>
  <si>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</si>
  <si>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</si>
  <si>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</si>
  <si>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</si>
  <si>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</si>
  <si>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</si>
  <si>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</si>
  <si>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</si>
  <si>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</si>
  <si>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</si>
  <si>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</si>
  <si>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</si>
  <si>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</si>
  <si>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</si>
  <si>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</si>
  <si>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</si>
  <si>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</si>
  <si>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</si>
  <si>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</si>
  <si>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</si>
  <si>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</si>
  <si>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</si>
  <si>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</si>
  <si>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</si>
  <si>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</si>
  <si>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</si>
  <si>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</si>
  <si>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</si>
  <si>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</si>
  <si>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</si>
  <si>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</si>
  <si>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</si>
  <si>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</si>
  <si>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</si>
  <si>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</si>
  <si>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</si>
  <si>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</si>
  <si>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</si>
  <si>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</si>
  <si>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</si>
  <si>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</si>
  <si>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</si>
  <si>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</si>
  <si>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</si>
  <si>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</si>
  <si>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</si>
  <si>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</si>
  <si>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</si>
  <si>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</si>
  <si>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</si>
  <si>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</si>
  <si>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</si>
  <si>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</si>
  <si>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</si>
  <si>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</si>
  <si>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</si>
  <si>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</si>
  <si>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</si>
  <si>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</si>
  <si>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</si>
  <si>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</si>
  <si>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</si>
  <si>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</si>
  <si>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</si>
  <si>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</si>
  <si>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</si>
  <si>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</si>
  <si>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</si>
  <si>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</si>
  <si>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</si>
  <si>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</si>
  <si>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</si>
  <si>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</si>
  <si>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</si>
  <si>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</si>
  <si>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</si>
  <si>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</si>
  <si>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</si>
  <si>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</si>
  <si>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</si>
  <si>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</si>
  <si>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</si>
  <si>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</si>
  <si>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</si>
  <si>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</si>
  <si>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</si>
  <si>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</si>
  <si>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</si>
  <si>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</si>
  <si>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</si>
  <si>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</si>
  <si>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</si>
  <si>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</si>
  <si>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</si>
  <si>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</si>
  <si>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</si>
  <si>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</si>
  <si>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</si>
  <si>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</si>
  <si>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</si>
  <si>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</si>
  <si>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</si>
  <si>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</si>
  <si>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</si>
  <si>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</si>
  <si>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</si>
  <si>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</si>
  <si>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</si>
  <si>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</si>
  <si>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</si>
  <si>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</si>
  <si>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</si>
  <si>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</si>
  <si>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</si>
  <si>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</si>
  <si>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</si>
  <si>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</si>
  <si>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</si>
  <si>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</si>
  <si>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</si>
  <si>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</si>
  <si>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</si>
  <si>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</si>
  <si>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</si>
  <si>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</si>
  <si>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</si>
  <si>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</si>
  <si>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</si>
  <si>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</si>
  <si>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</si>
  <si>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</si>
  <si>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</si>
  <si>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</si>
  <si>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</si>
  <si>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</si>
  <si>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</si>
  <si>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</si>
  <si>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</si>
  <si>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</si>
  <si>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</si>
  <si>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</si>
  <si>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</si>
  <si>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</si>
  <si>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</si>
  <si>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</si>
  <si>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</si>
  <si>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</si>
  <si>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</si>
  <si>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</si>
  <si>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</si>
  <si>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</si>
  <si>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</si>
  <si>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</si>
  <si>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</si>
  <si>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</si>
  <si>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</si>
  <si>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</si>
  <si>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</si>
  <si>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</si>
  <si>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</si>
  <si>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</si>
  <si>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</si>
  <si>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</si>
  <si>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</si>
  <si>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</si>
  <si>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</si>
  <si>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</si>
  <si>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</si>
  <si>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</si>
  <si>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</si>
  <si>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</si>
  <si>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</si>
  <si>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</si>
  <si>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</si>
  <si>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</si>
  <si>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</si>
  <si>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</si>
  <si>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</si>
  <si>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</si>
  <si>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</si>
  <si>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</si>
  <si>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</si>
  <si>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</si>
  <si>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</si>
  <si>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</si>
  <si>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</si>
  <si>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</si>
  <si>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</si>
  <si>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</si>
  <si>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</si>
  <si>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</si>
  <si>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</si>
  <si>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</si>
  <si>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</si>
  <si>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</si>
  <si>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</si>
  <si>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</si>
  <si>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</si>
  <si>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</si>
  <si>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</si>
  <si>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</si>
  <si>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</si>
  <si>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</si>
  <si>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</si>
  <si>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</si>
  <si>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</si>
  <si>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</si>
  <si>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</si>
  <si>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</si>
  <si>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</si>
  <si>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</si>
  <si>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</si>
  <si>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</si>
  <si>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</si>
  <si>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</si>
  <si>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</si>
  <si>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</si>
  <si>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</si>
  <si>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</si>
  <si>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</si>
  <si>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</si>
  <si>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</si>
  <si>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</si>
  <si>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</si>
  <si>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</si>
  <si>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</si>
  <si>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</si>
  <si>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</si>
  <si>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</si>
  <si>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</si>
  <si>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</si>
  <si>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</si>
  <si>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</si>
  <si>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</si>
  <si>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</si>
  <si>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</si>
  <si>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</si>
  <si>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</si>
  <si>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</si>
  <si>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</si>
  <si>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</si>
  <si>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</si>
  <si>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</si>
  <si>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</si>
  <si>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</si>
  <si>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</si>
  <si>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</si>
  <si>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</si>
  <si>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</si>
  <si>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</si>
  <si>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</si>
  <si>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</si>
  <si>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</si>
  <si>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</si>
  <si>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</si>
  <si>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</si>
  <si>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</si>
  <si>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</si>
  <si>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</si>
  <si>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</si>
  <si>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</si>
  <si>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</si>
  <si>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</si>
  <si>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</si>
  <si>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</si>
  <si>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</si>
  <si>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</si>
  <si>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</si>
  <si>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</si>
  <si>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</si>
  <si>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</si>
  <si>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</si>
  <si>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</si>
  <si>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</si>
  <si>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</si>
  <si>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</si>
  <si>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</si>
  <si>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</si>
  <si>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</si>
  <si>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</si>
  <si>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</si>
  <si>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</si>
  <si>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</si>
  <si>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</si>
  <si>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</si>
  <si>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</si>
  <si>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</si>
  <si>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</si>
  <si>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</si>
  <si>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</si>
  <si>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</si>
  <si>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</si>
  <si>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</si>
  <si>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</si>
  <si>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</si>
  <si>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</si>
  <si>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</si>
  <si>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</si>
  <si>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</si>
  <si>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</si>
  <si>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</si>
  <si>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</si>
  <si>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</si>
  <si>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</si>
  <si>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</si>
  <si>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</si>
  <si>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</si>
  <si>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</si>
  <si>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</si>
  <si>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</si>
  <si>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</si>
  <si>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</si>
  <si>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</si>
  <si>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</si>
  <si>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</si>
  <si>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</si>
  <si>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</si>
  <si>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</si>
  <si>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</si>
  <si>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</si>
  <si>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</si>
  <si>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</si>
  <si>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</si>
  <si>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</si>
  <si>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</si>
  <si>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</si>
  <si>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</si>
  <si>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</si>
  <si>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</si>
  <si>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</si>
  <si>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</si>
  <si>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</si>
  <si>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</si>
  <si>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</si>
  <si>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</si>
  <si>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</si>
  <si>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</si>
  <si>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</si>
  <si>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</si>
  <si>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</si>
  <si>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</si>
  <si>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</si>
  <si>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</si>
  <si>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</si>
  <si>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</si>
  <si>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</si>
  <si>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</si>
  <si>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</si>
  <si>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</si>
  <si>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</si>
  <si>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</si>
  <si>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</si>
  <si>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</si>
  <si>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</si>
  <si>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</si>
  <si>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</si>
  <si>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</si>
  <si>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</si>
  <si>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</si>
  <si>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</si>
  <si>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</si>
  <si>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</si>
  <si>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</si>
  <si>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</si>
  <si>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</si>
  <si>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</si>
  <si>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</si>
  <si>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</si>
  <si>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</si>
  <si>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</si>
  <si>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</si>
  <si>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</si>
  <si>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</si>
  <si>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</si>
  <si>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</si>
  <si>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</si>
  <si>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</si>
  <si>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</si>
  <si>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</si>
  <si>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</si>
  <si>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</si>
  <si>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</si>
  <si>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</si>
  <si>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</si>
  <si>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</si>
  <si>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</si>
  <si>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</si>
  <si>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</si>
  <si>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</si>
  <si>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</si>
  <si>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</si>
  <si>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</si>
  <si>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</si>
  <si>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</si>
  <si>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</si>
  <si>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</si>
  <si>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</si>
  <si>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</si>
  <si>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</si>
  <si>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</si>
  <si>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</si>
  <si>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</si>
  <si>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</si>
  <si>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</si>
  <si>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</si>
  <si>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</si>
  <si>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</si>
  <si>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</si>
  <si>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</si>
  <si>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</si>
  <si>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</si>
  <si>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</si>
  <si>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</si>
  <si>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</si>
  <si>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</si>
  <si>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</si>
  <si>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</si>
  <si>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</si>
  <si>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</si>
  <si>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</si>
  <si>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</si>
  <si>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</si>
  <si>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</si>
  <si>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</si>
  <si>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</si>
  <si>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</si>
  <si>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</si>
  <si>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</si>
  <si>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</si>
  <si>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</si>
  <si>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</si>
  <si>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</si>
  <si>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</si>
  <si>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</si>
  <si>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</si>
  <si>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</si>
  <si>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</si>
  <si>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</si>
  <si>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</si>
  <si>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</si>
  <si>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</si>
  <si>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</si>
  <si>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</si>
  <si>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</si>
  <si>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</si>
  <si>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</si>
  <si>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</si>
  <si>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</si>
  <si>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</si>
  <si>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</si>
  <si>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</si>
  <si>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</si>
  <si>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</si>
  <si>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</si>
  <si>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</si>
  <si>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</si>
  <si>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</si>
  <si>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</si>
  <si>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</si>
  <si>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</si>
  <si>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</si>
  <si>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</si>
  <si>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</si>
  <si>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</si>
  <si>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</si>
  <si>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</si>
  <si>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</si>
  <si>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</si>
  <si>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</si>
  <si>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</si>
  <si>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</si>
  <si>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</si>
  <si>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</si>
  <si>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</si>
  <si>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</si>
  <si>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</si>
  <si>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</si>
  <si>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</si>
  <si>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</si>
  <si>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</si>
  <si>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</si>
  <si>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</si>
  <si>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</si>
  <si>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</si>
  <si>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</si>
  <si>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</si>
  <si>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</si>
  <si>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</si>
  <si>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</si>
  <si>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</si>
  <si>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</si>
  <si>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</si>
  <si>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</si>
  <si>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</si>
  <si>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</si>
  <si>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</si>
  <si>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</si>
  <si>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</si>
  <si>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</si>
  <si>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</si>
  <si>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</si>
  <si>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</si>
  <si>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</si>
  <si>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</si>
  <si>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</si>
  <si>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</si>
  <si>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</si>
  <si>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</si>
  <si>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</si>
  <si>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</si>
  <si>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</si>
  <si>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</si>
  <si>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</si>
  <si>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</si>
  <si>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</si>
  <si>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</si>
  <si>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</si>
  <si>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</si>
  <si>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</si>
  <si>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</si>
  <si>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</si>
  <si>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</si>
  <si>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</si>
  <si>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</si>
  <si>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</si>
  <si>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</si>
  <si>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</si>
  <si>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</si>
  <si>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</si>
  <si>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</si>
  <si>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</si>
  <si>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</si>
  <si>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</si>
  <si>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</si>
  <si>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</si>
  <si>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</si>
  <si>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</si>
  <si>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</si>
  <si>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</si>
  <si>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</si>
  <si>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</si>
  <si>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</si>
  <si>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</si>
  <si>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</si>
  <si>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</si>
  <si>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</si>
  <si>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</si>
  <si>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</si>
  <si>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</si>
  <si>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</si>
  <si>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</si>
  <si>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</si>
  <si>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</si>
  <si>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</si>
  <si>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</si>
  <si>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</si>
  <si>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</si>
  <si>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</si>
  <si>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</si>
  <si>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</si>
  <si>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</si>
  <si>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</si>
  <si>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</si>
  <si>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</si>
  <si>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</si>
  <si>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</si>
  <si>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</si>
  <si>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</si>
  <si>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</si>
  <si>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</si>
  <si>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</si>
  <si>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</si>
  <si>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</si>
  <si>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</si>
  <si>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</si>
  <si>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</si>
  <si>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</si>
  <si>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</si>
  <si>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</si>
  <si>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</si>
  <si>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</si>
  <si>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</si>
  <si>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</si>
  <si>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</si>
  <si>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</si>
  <si>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</si>
  <si>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</si>
  <si>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</si>
  <si>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</si>
  <si>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</si>
  <si>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</si>
  <si>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</si>
  <si>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</si>
  <si>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</si>
  <si>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</si>
  <si>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</si>
  <si>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</si>
  <si>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</si>
  <si>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</si>
  <si>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</si>
  <si>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</si>
  <si>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</si>
  <si>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</si>
  <si>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</si>
  <si>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</si>
  <si>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</si>
  <si>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</si>
  <si>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</si>
  <si>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</si>
  <si>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</si>
  <si>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</si>
  <si>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</si>
  <si>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</si>
  <si>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</si>
  <si>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</si>
  <si>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</si>
  <si>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</si>
  <si>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</si>
  <si>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</si>
  <si>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</si>
  <si>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</si>
  <si>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</si>
  <si>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</si>
  <si>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</si>
  <si>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</si>
  <si>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</si>
  <si>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</si>
  <si>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</si>
  <si>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</si>
  <si>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</si>
  <si>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</si>
  <si>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</si>
  <si>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</si>
  <si>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</si>
  <si>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</si>
  <si>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</si>
  <si>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</si>
  <si>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</si>
  <si>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</si>
  <si>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</si>
  <si>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</si>
  <si>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</si>
  <si>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</si>
  <si>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</si>
  <si>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</si>
  <si>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</si>
  <si>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</si>
  <si>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</si>
  <si>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</si>
  <si>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</si>
  <si>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</si>
  <si>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</si>
  <si>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</si>
  <si>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</si>
  <si>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</si>
  <si>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</si>
  <si>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</si>
  <si>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</si>
  <si>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</si>
  <si>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</si>
  <si>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</si>
  <si>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</si>
  <si>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</si>
  <si>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</si>
  <si>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</si>
  <si>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</si>
  <si>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</si>
  <si>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</si>
  <si>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</si>
  <si>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</si>
  <si>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</si>
  <si>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</si>
  <si>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</si>
  <si>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</si>
  <si>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</si>
  <si>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</si>
  <si>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</si>
  <si>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</si>
  <si>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</si>
  <si>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</si>
  <si>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</si>
  <si>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</si>
  <si>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</si>
  <si>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</si>
  <si>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</si>
  <si>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</si>
  <si>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</si>
  <si>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</si>
  <si>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</si>
  <si>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</si>
  <si>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</si>
  <si>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</si>
  <si>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</si>
  <si>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</si>
  <si>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</si>
  <si>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</si>
  <si>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</si>
  <si>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</si>
  <si>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</si>
  <si>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</si>
  <si>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</si>
  <si>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</si>
  <si>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</si>
  <si>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</si>
  <si>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</si>
  <si>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</si>
  <si>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</si>
  <si>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</si>
  <si>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</si>
  <si>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</si>
  <si>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</si>
  <si>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</si>
  <si>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</si>
  <si>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</si>
  <si>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</si>
  <si>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</si>
  <si>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</si>
  <si>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</si>
  <si>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</si>
  <si>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</si>
  <si>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</si>
  <si>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</si>
  <si>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</si>
  <si>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</si>
  <si>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</si>
  <si>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</si>
  <si>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</si>
  <si>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</si>
  <si>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</si>
  <si>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</si>
  <si>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</si>
  <si>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</si>
  <si>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</si>
  <si>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</si>
  <si>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</si>
  <si>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</si>
  <si>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</si>
  <si>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</si>
  <si>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</si>
  <si>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</si>
  <si>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</si>
  <si>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</si>
  <si>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</si>
  <si>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</si>
  <si>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</si>
  <si>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</si>
  <si>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</si>
  <si>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</si>
  <si>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</si>
  <si>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</si>
  <si>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</si>
  <si>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</si>
  <si>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</si>
  <si>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</si>
  <si>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</si>
  <si>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</si>
  <si>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</si>
  <si>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</si>
  <si>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</si>
  <si>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</si>
  <si>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</si>
  <si>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</si>
  <si>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</si>
  <si>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</si>
  <si>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</si>
  <si>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</si>
  <si>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</si>
  <si>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</si>
  <si>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</si>
  <si>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</si>
  <si>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</si>
  <si>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</si>
  <si>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</si>
  <si>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</si>
  <si>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</si>
  <si>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</si>
  <si>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</si>
  <si>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</si>
  <si>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</si>
  <si>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</si>
  <si>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</si>
  <si>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</si>
  <si>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</si>
  <si>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</si>
  <si>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</si>
  <si>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</si>
  <si>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</si>
  <si>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</si>
  <si>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</si>
  <si>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</si>
  <si>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</si>
  <si>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</si>
  <si>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</si>
  <si>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</si>
  <si>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</si>
  <si>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</si>
  <si>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</si>
  <si>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</si>
  <si>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</si>
  <si>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</si>
  <si>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</si>
  <si>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</si>
  <si>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</si>
  <si>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</si>
  <si>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</si>
  <si>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</si>
  <si>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</si>
  <si>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</si>
  <si>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</si>
  <si>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</si>
  <si>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</si>
  <si>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</si>
  <si>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</si>
  <si>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</si>
  <si>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</si>
  <si>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</si>
  <si>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</si>
  <si>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</si>
  <si>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</si>
  <si>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</si>
  <si>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</si>
  <si>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</si>
  <si>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</si>
  <si>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</si>
  <si>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</si>
  <si>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</si>
  <si>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</si>
  <si>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</si>
  <si>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</si>
  <si>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</si>
  <si>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</si>
  <si>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</si>
  <si>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</si>
  <si>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</si>
  <si>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</si>
  <si>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</si>
  <si>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</si>
  <si>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</si>
  <si>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</si>
  <si>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</si>
  <si>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</si>
  <si>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</si>
  <si>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</si>
  <si>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</si>
  <si>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</si>
  <si>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</si>
  <si>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</si>
  <si>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</si>
  <si>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</si>
  <si>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</si>
  <si>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</si>
  <si>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</si>
  <si>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</si>
  <si>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</si>
  <si>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</si>
  <si>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</si>
  <si>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</si>
  <si>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</si>
  <si>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</si>
  <si>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</si>
  <si>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</si>
  <si>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</si>
  <si>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</si>
  <si>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</si>
  <si>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</si>
  <si>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</si>
  <si>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</si>
  <si>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</si>
  <si>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</si>
  <si>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</si>
  <si>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</si>
  <si>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</si>
  <si>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</si>
  <si>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</si>
  <si>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</si>
  <si>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</si>
  <si>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</si>
  <si>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</si>
  <si>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</si>
  <si>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</si>
  <si>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</si>
  <si>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</si>
  <si>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</si>
  <si>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</si>
  <si>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</si>
  <si>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</si>
  <si>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</si>
  <si>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</si>
  <si>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</si>
  <si>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</si>
  <si>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</si>
  <si>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</si>
  <si>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</si>
  <si>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</si>
  <si>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</si>
  <si>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</si>
  <si>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</si>
  <si>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</si>
  <si>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</si>
  <si>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</si>
  <si>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</si>
  <si>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</si>
  <si>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</si>
  <si>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</si>
  <si>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</si>
  <si>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</si>
  <si>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</si>
  <si>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</si>
  <si>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</si>
  <si>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</si>
  <si>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</si>
  <si>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</si>
  <si>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</si>
  <si>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</si>
  <si>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</si>
  <si>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</si>
  <si>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</si>
  <si>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</si>
  <si>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</si>
  <si>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</si>
  <si>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</si>
  <si>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</si>
  <si>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</si>
  <si>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</si>
  <si>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</si>
  <si>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</si>
  <si>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</si>
  <si>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</si>
  <si>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</si>
  <si>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</si>
  <si>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</si>
  <si>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</si>
  <si>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</si>
  <si>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</si>
  <si>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</si>
  <si>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</si>
  <si>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</si>
  <si>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</si>
  <si>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</si>
  <si>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</si>
  <si>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</si>
  <si>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</si>
  <si>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</si>
  <si>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</si>
  <si>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</si>
  <si>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</si>
  <si>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</si>
  <si>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</si>
  <si>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</si>
  <si>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</si>
  <si>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</si>
  <si>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</si>
  <si>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</si>
  <si>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</si>
  <si>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</si>
  <si>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</si>
  <si>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</si>
  <si>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</si>
  <si>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</si>
  <si>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</si>
  <si>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</si>
  <si>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</si>
  <si>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</si>
  <si>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</si>
  <si>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</si>
  <si>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</si>
  <si>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</si>
  <si>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</si>
  <si>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</si>
  <si>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</si>
  <si>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</si>
  <si>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</si>
  <si>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</si>
  <si>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</si>
  <si>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</si>
  <si>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</si>
  <si>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</si>
  <si>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</si>
  <si>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</si>
  <si>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</si>
  <si>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</si>
  <si>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</si>
  <si>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</si>
  <si>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</si>
  <si>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</si>
  <si>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</si>
  <si>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</si>
  <si>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</si>
  <si>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</si>
  <si>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</si>
  <si>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</si>
  <si>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</si>
  <si>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</si>
  <si>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</si>
  <si>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</si>
  <si>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</si>
  <si>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</si>
  <si>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</si>
  <si>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</si>
  <si>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</si>
  <si>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</si>
  <si>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</si>
  <si>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</si>
  <si>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</si>
  <si>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</si>
  <si>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</si>
  <si>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</si>
  <si>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</si>
  <si>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</si>
  <si>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</si>
  <si>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</si>
  <si>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</si>
  <si>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</si>
  <si>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</si>
  <si>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</si>
  <si>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</si>
  <si>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</si>
  <si>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</si>
  <si>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</si>
  <si>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</si>
  <si>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</si>
  <si>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</si>
  <si>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</si>
  <si>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</si>
  <si>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</si>
  <si>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</si>
  <si>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</si>
  <si>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</si>
  <si>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</si>
  <si>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</si>
  <si>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</si>
  <si>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</si>
  <si>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</si>
  <si>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</si>
  <si>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</si>
  <si>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</si>
  <si>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</si>
  <si>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</si>
  <si>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</si>
  <si>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</si>
  <si>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</si>
  <si>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</si>
  <si>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</si>
  <si>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</si>
  <si>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</si>
  <si>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</si>
  <si>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</si>
  <si>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</si>
  <si>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</si>
  <si>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</si>
  <si>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</si>
  <si>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</si>
  <si>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</si>
  <si>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</si>
  <si>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</si>
  <si>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</si>
  <si>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</si>
  <si>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</si>
  <si>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</si>
  <si>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</si>
  <si>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</si>
  <si>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</si>
  <si>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</si>
  <si>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</si>
  <si>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</si>
  <si>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</si>
  <si>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</si>
  <si>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</si>
  <si>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</si>
  <si>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</si>
  <si>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</si>
  <si>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</si>
  <si>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</si>
  <si>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</si>
  <si>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</si>
  <si>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</si>
  <si>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</si>
  <si>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</si>
  <si>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</si>
  <si>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</si>
  <si>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</si>
  <si>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</si>
  <si>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</si>
  <si>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</si>
  <si>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</si>
  <si>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</si>
  <si>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</si>
  <si>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</si>
  <si>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</si>
  <si>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</si>
  <si>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</si>
  <si>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</si>
  <si>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</si>
  <si>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</si>
  <si>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</si>
  <si>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</si>
  <si>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</si>
  <si>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</si>
  <si>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</si>
  <si>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</si>
  <si>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</si>
  <si>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</si>
  <si>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</si>
  <si>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</si>
  <si>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</si>
  <si>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</si>
  <si>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</si>
  <si>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</si>
  <si>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</si>
  <si>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</si>
  <si>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</si>
  <si>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</si>
  <si>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</si>
  <si>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</si>
  <si>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</si>
  <si>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</si>
  <si>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</si>
  <si>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</si>
  <si>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</si>
  <si>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</si>
  <si>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</si>
  <si>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</si>
  <si>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</si>
  <si>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</si>
  <si>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</si>
  <si>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</si>
  <si>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</si>
  <si>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</si>
  <si>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</si>
  <si>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</si>
  <si>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</si>
  <si>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</si>
  <si>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</si>
  <si>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</si>
  <si>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</si>
  <si>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</si>
  <si>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</si>
  <si>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</si>
  <si>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</si>
  <si>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</si>
  <si>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</si>
  <si>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</si>
  <si>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</si>
  <si>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</si>
  <si>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</si>
  <si>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</si>
  <si>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</si>
  <si>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</si>
  <si>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</si>
  <si>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</si>
  <si>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</si>
  <si>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</si>
  <si>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</si>
  <si>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</si>
  <si>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</si>
  <si>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</si>
  <si>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</si>
  <si>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</si>
  <si>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</si>
  <si>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</si>
  <si>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</si>
  <si>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</si>
  <si>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</si>
  <si>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</si>
  <si>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</si>
  <si>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</si>
  <si>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</si>
  <si>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</si>
  <si>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</si>
  <si>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</si>
  <si>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</si>
  <si>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</si>
  <si>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</si>
  <si>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</si>
  <si>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</si>
  <si>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</si>
  <si>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</si>
  <si>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</si>
  <si>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</si>
  <si>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</si>
  <si>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</si>
  <si>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</si>
  <si>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</si>
  <si>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</si>
  <si>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</si>
  <si>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</si>
  <si>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</si>
  <si>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</si>
  <si>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</si>
  <si>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</si>
  <si>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</si>
  <si>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</si>
  <si>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</si>
  <si>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</si>
  <si>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</si>
  <si>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</si>
  <si>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</si>
  <si>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</si>
  <si>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</si>
  <si>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</si>
  <si>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</si>
  <si>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</si>
  <si>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</si>
  <si>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</si>
  <si>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</si>
  <si>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</si>
  <si>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</si>
  <si>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</si>
  <si>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</si>
  <si>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</si>
  <si>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</si>
  <si>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</si>
  <si>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</si>
  <si>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</si>
  <si>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</si>
  <si>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</si>
  <si>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</si>
  <si>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</si>
  <si>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</si>
  <si>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</si>
  <si>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</si>
  <si>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</si>
  <si>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</si>
  <si>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</si>
  <si>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</si>
  <si>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</si>
  <si>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</si>
  <si>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</si>
  <si>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</si>
  <si>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</si>
  <si>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</si>
  <si>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</si>
  <si>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</si>
  <si>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</si>
  <si>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</si>
  <si>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</si>
  <si>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</si>
  <si>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</si>
  <si>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</si>
  <si>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</si>
  <si>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</si>
  <si>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</si>
  <si>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</si>
  <si>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</si>
  <si>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</si>
  <si>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</si>
  <si>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</si>
  <si>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</si>
  <si>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</si>
  <si>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</si>
  <si>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</si>
  <si>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</si>
  <si>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</si>
  <si>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</si>
  <si>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</si>
  <si>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</si>
  <si>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</si>
  <si>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</si>
  <si>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</si>
  <si>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</si>
  <si>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</si>
  <si>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</si>
  <si>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</si>
  <si>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</si>
  <si>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</si>
  <si>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</si>
  <si>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</si>
  <si>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</si>
  <si>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</si>
  <si>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</si>
  <si>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</si>
  <si>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</si>
  <si>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</si>
  <si>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</si>
  <si>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</si>
  <si>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</si>
  <si>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</si>
  <si>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</si>
  <si>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</si>
  <si>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</si>
  <si>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</si>
  <si>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</si>
  <si>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</si>
  <si>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</si>
  <si>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</si>
  <si>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</si>
  <si>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</si>
  <si>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</si>
  <si>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</si>
  <si>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</si>
  <si>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</si>
  <si>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</si>
  <si>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</si>
  <si>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</si>
  <si>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</si>
  <si>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</si>
  <si>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</si>
  <si>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</si>
  <si>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</si>
  <si>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</si>
  <si>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</si>
  <si>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</si>
  <si>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</si>
  <si>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</si>
  <si>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</si>
  <si>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</si>
  <si>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</si>
  <si>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</si>
  <si>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</si>
  <si>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</si>
  <si>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</si>
  <si>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</si>
  <si>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</si>
  <si>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</si>
  <si>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</si>
  <si>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</si>
  <si>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</si>
  <si>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</si>
  <si>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</si>
  <si>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</si>
  <si>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</si>
  <si>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</si>
  <si>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</si>
  <si>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</si>
  <si>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</si>
  <si>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</si>
  <si>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</si>
  <si>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</si>
  <si>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</si>
  <si>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</si>
  <si>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</si>
  <si>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</si>
  <si>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</si>
  <si>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</si>
  <si>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</si>
  <si>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</si>
  <si>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</si>
  <si>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</si>
  <si>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</si>
  <si>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</si>
  <si>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</si>
  <si>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</si>
  <si>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</si>
  <si>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</si>
  <si>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</si>
  <si>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</si>
  <si>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</si>
  <si>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</si>
  <si>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</si>
  <si>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</si>
  <si>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</si>
  <si>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</si>
  <si>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</si>
  <si>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</si>
  <si>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</si>
  <si>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</si>
  <si>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</si>
  <si>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</si>
  <si>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</si>
  <si>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</si>
  <si>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</si>
  <si>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</si>
  <si>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</si>
  <si>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</si>
  <si>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</si>
  <si>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</si>
  <si>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</si>
  <si>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</si>
  <si>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</si>
  <si>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</si>
  <si>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</si>
  <si>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</si>
  <si>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</si>
  <si>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</si>
  <si>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</si>
  <si>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</si>
  <si>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</si>
  <si>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</si>
  <si>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</si>
  <si>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</si>
  <si>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</si>
  <si>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</si>
  <si>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</si>
  <si>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</si>
  <si>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</si>
  <si>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</si>
  <si>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</si>
  <si>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</si>
  <si>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</si>
  <si>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</si>
  <si>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</si>
  <si>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</si>
  <si>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</si>
  <si>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</si>
  <si>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</si>
  <si>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</si>
  <si>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</si>
  <si>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</si>
  <si>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</si>
  <si>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</si>
  <si>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</si>
  <si>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</si>
  <si>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</si>
  <si>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</si>
  <si>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</si>
  <si>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</si>
  <si>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</si>
  <si>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</si>
  <si>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</si>
  <si>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</si>
  <si>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</si>
  <si>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</si>
  <si>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</si>
  <si>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</si>
  <si>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</si>
  <si>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</si>
  <si>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</si>
  <si>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</si>
  <si>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</si>
  <si>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</si>
  <si>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</si>
  <si>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</si>
  <si>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</si>
  <si>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</si>
  <si>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</si>
  <si>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</si>
  <si>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</si>
  <si>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</si>
  <si>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</si>
  <si>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</si>
  <si>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</si>
  <si>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</si>
  <si>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</si>
  <si>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</si>
  <si>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</si>
  <si>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</si>
  <si>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</si>
  <si>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</si>
  <si>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</si>
  <si>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</si>
  <si>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</si>
  <si>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</si>
  <si>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</si>
  <si>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</si>
  <si>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</si>
  <si>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</si>
  <si>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</si>
  <si>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</si>
  <si>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</si>
  <si>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</si>
  <si>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</si>
  <si>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</si>
  <si>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</si>
  <si>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</si>
  <si>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</si>
  <si>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</si>
  <si>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</si>
  <si>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</si>
  <si>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</si>
  <si>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</si>
  <si>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</si>
  <si>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</si>
  <si>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</si>
  <si>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</si>
  <si>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</si>
  <si>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</si>
  <si>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</si>
  <si>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</si>
  <si>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</si>
  <si>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</si>
  <si>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</si>
  <si>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</si>
  <si>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</si>
  <si>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</si>
  <si>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</si>
  <si>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</si>
  <si>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</si>
  <si>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</si>
  <si>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</si>
  <si>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</si>
  <si>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</si>
  <si>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</si>
  <si>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</si>
  <si>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</si>
  <si>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</si>
  <si>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</si>
  <si>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</si>
  <si>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</si>
  <si>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</si>
  <si>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</si>
  <si>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</si>
  <si>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</si>
  <si>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</si>
  <si>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</si>
  <si>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</si>
  <si>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</si>
  <si>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</si>
  <si>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</si>
  <si>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</si>
  <si>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</si>
  <si>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</si>
  <si>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</si>
  <si>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</si>
  <si>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</si>
  <si>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</si>
  <si>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</si>
  <si>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</si>
  <si>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</si>
  <si>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</si>
  <si>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</si>
  <si>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</si>
  <si>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</si>
  <si>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</si>
  <si>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</si>
  <si>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</si>
  <si>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</si>
  <si>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</si>
  <si>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</si>
  <si>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</si>
  <si>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</si>
  <si>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</si>
  <si>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</si>
  <si>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</si>
  <si>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</si>
  <si>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</si>
  <si>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</si>
  <si>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</si>
  <si>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</si>
  <si>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</si>
  <si>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</si>
  <si>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</si>
  <si>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</si>
  <si>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</si>
  <si>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</si>
  <si>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</si>
  <si>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</si>
  <si>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</si>
  <si>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</si>
  <si>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</si>
  <si>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</si>
  <si>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</si>
  <si>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</si>
  <si>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</si>
  <si>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</si>
  <si>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</si>
  <si>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</si>
  <si>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</si>
  <si>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</si>
  <si>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</si>
  <si>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</si>
  <si>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</si>
  <si>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</si>
  <si>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</si>
  <si>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</si>
  <si>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</si>
  <si>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</si>
  <si>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</si>
  <si>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</si>
  <si>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</si>
  <si>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</si>
  <si>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</si>
  <si>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</si>
  <si>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</si>
  <si>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</si>
  <si>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</si>
  <si>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</si>
  <si>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</si>
  <si>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</si>
  <si>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</si>
  <si>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</si>
  <si>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</si>
  <si>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</si>
  <si>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</si>
  <si>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</si>
  <si>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</si>
  <si>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</si>
  <si>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</si>
  <si>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</si>
  <si>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</si>
  <si>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</si>
  <si>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</si>
  <si>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</si>
  <si>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</si>
  <si>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</si>
  <si>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</si>
  <si>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</si>
  <si>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</si>
  <si>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</si>
  <si>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</si>
  <si>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</si>
  <si>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</si>
  <si>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</si>
  <si>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</si>
  <si>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</si>
  <si>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</si>
  <si>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</si>
  <si>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</si>
  <si>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</si>
  <si>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</si>
  <si>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</si>
  <si>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</si>
  <si>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</si>
  <si>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</si>
  <si>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</si>
  <si>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</si>
  <si>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</si>
  <si>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</si>
  <si>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</si>
  <si>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</si>
  <si>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</si>
  <si>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</si>
  <si>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</si>
  <si>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</si>
  <si>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</si>
  <si>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</si>
  <si>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</si>
  <si>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</si>
  <si>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</si>
  <si>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</si>
  <si>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</si>
  <si>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</si>
  <si>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</si>
  <si>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</si>
  <si>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</si>
  <si>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</si>
  <si>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</si>
  <si>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</si>
  <si>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</si>
  <si>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</si>
  <si>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</si>
  <si>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</si>
  <si>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</si>
  <si>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</si>
  <si>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</si>
  <si>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</si>
  <si>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</si>
  <si>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</si>
  <si>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</si>
  <si>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</si>
  <si>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</si>
  <si>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</si>
  <si>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</si>
  <si>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</si>
  <si>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</si>
  <si>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</si>
  <si>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</si>
  <si>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</si>
  <si>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</si>
  <si>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</si>
  <si>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</si>
  <si>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</si>
  <si>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</si>
  <si>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</si>
  <si>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</si>
  <si>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</si>
  <si>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</si>
  <si>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</si>
  <si>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</si>
  <si>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</si>
  <si>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</si>
  <si>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</si>
  <si>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</si>
  <si>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</si>
  <si>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</si>
  <si>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</si>
  <si>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</si>
  <si>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</si>
  <si>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</si>
  <si>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</si>
  <si>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</si>
  <si>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</si>
  <si>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</si>
  <si>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</si>
  <si>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</si>
  <si>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</si>
  <si>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</si>
  <si>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</si>
  <si>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</si>
  <si>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</si>
  <si>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</si>
  <si>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</si>
  <si>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</si>
  <si>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</si>
  <si>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</si>
  <si>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</si>
  <si>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</si>
  <si>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</si>
  <si>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</si>
  <si>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</si>
  <si>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</si>
  <si>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</si>
  <si>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</si>
  <si>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</si>
  <si>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</si>
  <si>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</si>
  <si>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</si>
  <si>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</si>
  <si>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</si>
  <si>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</si>
  <si>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</si>
  <si>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</si>
  <si>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</si>
  <si>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</si>
  <si>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</si>
  <si>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</si>
  <si>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</si>
  <si>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</si>
  <si>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</si>
  <si>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</si>
  <si>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</si>
  <si>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</si>
  <si>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</si>
  <si>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</si>
  <si>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</si>
  <si>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</si>
  <si>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</si>
  <si>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</si>
  <si>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</si>
  <si>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</si>
  <si>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</si>
  <si>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</si>
  <si>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</si>
  <si>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</si>
  <si>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</si>
  <si>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</si>
  <si>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</si>
  <si>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</si>
  <si>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</si>
  <si>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</si>
  <si>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</si>
  <si>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</si>
  <si>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</si>
  <si>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</si>
  <si>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</si>
  <si>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</si>
  <si>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</si>
  <si>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</si>
  <si>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</si>
  <si>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</si>
  <si>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</si>
  <si>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</si>
  <si>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</si>
  <si>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</si>
  <si>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</si>
  <si>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</si>
  <si>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</si>
  <si>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</si>
  <si>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</si>
  <si>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</si>
  <si>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</si>
  <si>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</si>
  <si>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</si>
  <si>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</si>
  <si>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</si>
  <si>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</si>
  <si>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</si>
  <si>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</si>
  <si>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</si>
  <si>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</si>
  <si>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</si>
  <si>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</si>
  <si>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</si>
  <si>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</si>
  <si>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</si>
  <si>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</si>
  <si>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</si>
  <si>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</si>
  <si>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</si>
  <si>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</si>
  <si>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</si>
  <si>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</si>
  <si>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</si>
  <si>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</si>
  <si>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</si>
  <si>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</si>
  <si>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</si>
  <si>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</si>
  <si>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</si>
  <si>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</si>
  <si>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</si>
  <si>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</si>
  <si>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</si>
  <si>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</si>
  <si>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</si>
  <si>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</si>
  <si>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</si>
  <si>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</si>
  <si>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</si>
  <si>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</si>
  <si>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</si>
  <si>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</si>
  <si>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</si>
  <si>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</si>
  <si>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</si>
  <si>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</si>
  <si>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</si>
  <si>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</si>
  <si>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</si>
  <si>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</si>
  <si>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</si>
  <si>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</si>
  <si>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</si>
  <si>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</si>
  <si>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</si>
  <si>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</si>
  <si>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</si>
  <si>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</si>
  <si>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</si>
  <si>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</si>
  <si>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</si>
  <si>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</si>
  <si>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</si>
  <si>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</si>
  <si>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</si>
  <si>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</si>
  <si>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</si>
  <si>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</si>
  <si>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</si>
  <si>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</si>
  <si>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</si>
  <si>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</si>
  <si>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</si>
  <si>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</si>
  <si>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</si>
  <si>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</si>
  <si>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</si>
  <si>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</si>
  <si>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</si>
  <si>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</si>
  <si>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</si>
  <si>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</si>
  <si>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</si>
  <si>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</si>
  <si>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</si>
  <si>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</si>
  <si>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</si>
  <si>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</si>
  <si>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</si>
  <si>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</si>
  <si>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</si>
  <si>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</si>
  <si>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</si>
  <si>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</si>
  <si>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</si>
  <si>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</si>
  <si>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</si>
  <si>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</si>
  <si>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</si>
  <si>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</si>
  <si>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</si>
  <si>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</si>
  <si>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</si>
  <si>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</si>
  <si>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</si>
  <si>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</si>
  <si>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</si>
  <si>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</si>
  <si>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</si>
  <si>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</si>
  <si>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</si>
  <si>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</si>
  <si>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</si>
  <si>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</si>
  <si>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</si>
  <si>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</si>
  <si>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</si>
  <si>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</si>
  <si>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</si>
  <si>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</si>
  <si>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</si>
  <si>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</si>
  <si>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</si>
  <si>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</si>
  <si>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</si>
  <si>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</si>
  <si>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</si>
  <si>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</si>
  <si>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</si>
  <si>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</si>
  <si>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</si>
  <si>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</si>
  <si>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</si>
  <si>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</si>
  <si>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</si>
  <si>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</si>
  <si>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</si>
  <si>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</si>
  <si>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</si>
  <si>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</si>
  <si>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</si>
  <si>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</si>
  <si>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</si>
  <si>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</si>
  <si>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</si>
  <si>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</si>
  <si>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</si>
  <si>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</si>
  <si>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</si>
  <si>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</si>
  <si>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</si>
  <si>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</si>
  <si>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</si>
  <si>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</si>
  <si>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</si>
  <si>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</si>
  <si>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</si>
  <si>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</si>
  <si>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</si>
  <si>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</si>
  <si>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</si>
  <si>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</si>
  <si>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</si>
  <si>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</si>
  <si>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</si>
  <si>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</si>
  <si>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</si>
  <si>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</si>
  <si>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</si>
  <si>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</si>
  <si>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</si>
  <si>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</si>
  <si>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</si>
  <si>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</si>
  <si>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</si>
  <si>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</si>
  <si>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</si>
  <si>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</si>
  <si>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</si>
  <si>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</si>
  <si>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</si>
  <si>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</si>
  <si>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</si>
  <si>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</si>
  <si>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</si>
  <si>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</si>
  <si>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</si>
  <si>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</si>
  <si>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</si>
  <si>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</si>
  <si>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</si>
  <si>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</si>
  <si>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</si>
  <si>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</si>
  <si>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</si>
  <si>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</si>
  <si>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</si>
  <si>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</si>
  <si>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</si>
  <si>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</si>
  <si>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</si>
  <si>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</si>
  <si>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</si>
  <si>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</si>
  <si>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</si>
  <si>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</si>
  <si>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</si>
  <si>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</si>
  <si>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</si>
  <si>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</si>
  <si>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</si>
  <si>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</si>
  <si>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</si>
  <si>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</si>
  <si>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</si>
  <si>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</si>
  <si>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</si>
  <si>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</si>
  <si>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</si>
  <si>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</si>
  <si>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</si>
  <si>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</si>
  <si>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</si>
  <si>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</si>
  <si>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</si>
  <si>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</si>
  <si>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</si>
  <si>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</si>
  <si>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</si>
  <si>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</si>
  <si>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</si>
  <si>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</si>
  <si>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</si>
  <si>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</si>
  <si>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</si>
  <si>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</si>
  <si>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</si>
  <si>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</si>
  <si>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</si>
  <si>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</si>
  <si>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</si>
  <si>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</si>
  <si>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</si>
  <si>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</si>
  <si>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</si>
  <si>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</si>
  <si>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</si>
  <si>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</si>
  <si>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</si>
  <si>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</si>
  <si>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</si>
  <si>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</si>
  <si>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</si>
  <si>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</si>
  <si>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</si>
  <si>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</si>
  <si>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</si>
  <si>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</si>
  <si>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</si>
  <si>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</si>
  <si>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</si>
  <si>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</si>
  <si>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</si>
  <si>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</si>
  <si>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</si>
  <si>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</si>
  <si>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</si>
  <si>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</si>
  <si>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</si>
  <si>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</si>
  <si>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</si>
  <si>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</si>
  <si>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</si>
  <si>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</si>
  <si>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</si>
  <si>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</si>
  <si>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</si>
  <si>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</si>
  <si>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</si>
  <si>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</si>
  <si>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</si>
  <si>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</si>
  <si>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</si>
  <si>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</si>
  <si>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</si>
  <si>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</si>
  <si>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</si>
  <si>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</si>
  <si>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</si>
  <si>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</si>
  <si>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</si>
  <si>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</si>
  <si>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</si>
  <si>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</si>
  <si>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</si>
  <si>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</si>
  <si>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</si>
  <si>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</si>
  <si>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</si>
  <si>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</si>
  <si>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</si>
  <si>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</si>
  <si>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</si>
  <si>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</si>
  <si>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</si>
  <si>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</si>
  <si>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</si>
  <si>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</si>
  <si>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</si>
  <si>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</si>
  <si>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</si>
  <si>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</si>
  <si>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</si>
  <si>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</si>
  <si>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</si>
  <si>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</si>
  <si>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</si>
  <si>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</si>
  <si>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</si>
  <si>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</si>
  <si>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</si>
  <si>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</si>
  <si>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</si>
  <si>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</si>
  <si>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</si>
  <si>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</si>
  <si>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</si>
  <si>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</si>
  <si>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</si>
  <si>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</si>
  <si>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</si>
  <si>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</si>
  <si>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</si>
  <si>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</si>
  <si>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</si>
  <si>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</si>
  <si>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</si>
  <si>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</si>
  <si>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</si>
  <si>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</si>
  <si>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</si>
  <si>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</si>
  <si>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</si>
  <si>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</si>
  <si>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</si>
  <si>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</si>
  <si>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</si>
  <si>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</si>
  <si>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</si>
  <si>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</si>
  <si>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</si>
  <si>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</si>
  <si>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</si>
  <si>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</si>
  <si>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</si>
  <si>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</si>
  <si>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</si>
  <si>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</si>
  <si>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</si>
  <si>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</si>
  <si>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</si>
  <si>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</si>
  <si>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</si>
  <si>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</si>
  <si>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</si>
  <si>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</si>
  <si>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</si>
  <si>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</si>
  <si>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</si>
  <si>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</si>
  <si>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</si>
  <si>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</si>
  <si>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</si>
  <si>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</si>
  <si>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</si>
  <si>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</si>
  <si>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</si>
  <si>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</si>
  <si>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</si>
  <si>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</si>
  <si>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</si>
  <si>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</si>
  <si>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</si>
  <si>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</si>
  <si>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</si>
  <si>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</si>
  <si>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</si>
  <si>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</si>
  <si>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</si>
  <si>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</si>
  <si>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</si>
  <si>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</si>
  <si>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</si>
  <si>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</si>
  <si>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</si>
  <si>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</si>
  <si>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</si>
  <si>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</si>
  <si>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</si>
  <si>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</si>
  <si>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</si>
  <si>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</si>
  <si>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</si>
  <si>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</si>
  <si>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</si>
  <si>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</si>
  <si>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</si>
  <si>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</si>
  <si>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</si>
  <si>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</si>
  <si>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</si>
  <si>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</si>
  <si>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</si>
  <si>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</si>
  <si>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</si>
  <si>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</si>
  <si>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</si>
  <si>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</si>
  <si>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</si>
  <si>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</si>
  <si>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</si>
  <si>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</si>
  <si>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</si>
  <si>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</si>
  <si>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</si>
  <si>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</si>
  <si>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</si>
  <si>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</si>
  <si>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</si>
  <si>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</si>
  <si>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</si>
  <si>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</si>
  <si>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</si>
  <si>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</si>
  <si>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</si>
  <si>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</si>
  <si>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</si>
  <si>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</si>
  <si>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</si>
  <si>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</si>
  <si>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</si>
  <si>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</si>
  <si>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</si>
  <si>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</si>
  <si>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</si>
  <si>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</si>
  <si>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</si>
  <si>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</si>
  <si>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</si>
  <si>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</si>
  <si>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</si>
  <si>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</si>
  <si>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</si>
  <si>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</si>
  <si>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</si>
  <si>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</si>
  <si>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</si>
  <si>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</si>
  <si>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</si>
  <si>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</si>
  <si>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</si>
  <si>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</si>
  <si>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</si>
  <si>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</si>
  <si>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</si>
  <si>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</si>
  <si>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</si>
  <si>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</si>
  <si>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</si>
  <si>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</si>
  <si>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</si>
  <si>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</si>
  <si>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</si>
  <si>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</si>
  <si>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</si>
  <si>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</si>
  <si>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</si>
  <si>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</si>
  <si>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</si>
  <si>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</si>
  <si>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</si>
  <si>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</si>
  <si>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</si>
  <si>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</si>
  <si>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</si>
  <si>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</si>
  <si>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</si>
  <si>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</si>
  <si>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</si>
  <si>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</si>
  <si>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</si>
  <si>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</si>
  <si>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</si>
  <si>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</si>
  <si>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</si>
  <si>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</si>
  <si>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</si>
  <si>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</si>
  <si>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</si>
  <si>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</si>
  <si>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</si>
  <si>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</si>
  <si>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</si>
  <si>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</si>
  <si>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</si>
  <si>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</si>
  <si>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</si>
  <si>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</si>
  <si>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</si>
  <si>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</si>
  <si>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</si>
  <si>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</si>
  <si>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</si>
  <si>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</si>
  <si>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</si>
  <si>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</si>
  <si>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</si>
  <si>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</si>
  <si>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</si>
  <si>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</si>
  <si>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</si>
  <si>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</si>
  <si>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</si>
  <si>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</si>
  <si>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</si>
  <si>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</si>
  <si>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</si>
  <si>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</si>
  <si>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</si>
  <si>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</si>
  <si>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</si>
  <si>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</si>
  <si>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</si>
  <si>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</si>
  <si>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</si>
  <si>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</si>
  <si>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</si>
  <si>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</si>
  <si>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</si>
  <si>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</si>
  <si>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</si>
  <si>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</si>
  <si>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</si>
  <si>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</si>
  <si>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</si>
  <si>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</si>
  <si>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</si>
  <si>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</si>
  <si>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</si>
  <si>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</si>
  <si>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</si>
  <si>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</si>
  <si>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</si>
  <si>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</si>
  <si>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</si>
  <si>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</si>
  <si>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</si>
  <si>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</si>
  <si>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</si>
  <si>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</si>
  <si>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</si>
  <si>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</si>
  <si>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</si>
  <si>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</si>
  <si>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</si>
  <si>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</si>
  <si>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</si>
  <si>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</si>
  <si>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</si>
  <si>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</si>
  <si>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</si>
  <si>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</si>
  <si>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</si>
  <si>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</si>
  <si>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</si>
  <si>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</si>
  <si>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</si>
  <si>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</si>
  <si>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</si>
  <si>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</si>
  <si>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</si>
  <si>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</si>
  <si>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</si>
  <si>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</si>
  <si>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</si>
  <si>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</si>
  <si>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</si>
  <si>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</si>
  <si>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</si>
  <si>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</si>
  <si>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</si>
  <si>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</si>
  <si>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</si>
  <si>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</si>
  <si>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</si>
  <si>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</si>
  <si>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</si>
  <si>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</si>
  <si>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</si>
  <si>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</si>
  <si>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</si>
  <si>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</si>
  <si>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</si>
  <si>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</si>
  <si>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</si>
  <si>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</si>
  <si>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</si>
  <si>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</si>
  <si>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</si>
  <si>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</si>
  <si>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</si>
  <si>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</si>
  <si>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</si>
  <si>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</si>
  <si>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</si>
  <si>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</si>
  <si>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</si>
  <si>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</si>
  <si>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</si>
  <si>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</si>
  <si>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</si>
  <si>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</si>
  <si>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</si>
  <si>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</si>
  <si>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</si>
  <si>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</si>
  <si>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</si>
  <si>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</si>
  <si>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</si>
  <si>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</si>
  <si>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</si>
  <si>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</si>
  <si>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</si>
  <si>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</si>
  <si>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</si>
  <si>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</si>
  <si>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</si>
  <si>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</si>
  <si>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</si>
  <si>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</si>
  <si>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</si>
  <si>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</si>
  <si>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</si>
  <si>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</si>
  <si>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</si>
  <si>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</si>
  <si>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</si>
  <si>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</si>
  <si>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</si>
  <si>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</si>
  <si>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</si>
  <si>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</si>
  <si>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</si>
  <si>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</si>
  <si>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</si>
  <si>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</si>
  <si>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</si>
  <si>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</si>
  <si>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</si>
  <si>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</si>
  <si>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</si>
  <si>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</si>
  <si>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</si>
  <si>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</si>
  <si>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</si>
  <si>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</si>
  <si>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</si>
  <si>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</si>
  <si>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</si>
  <si>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</si>
  <si>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</si>
  <si>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</si>
  <si>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</si>
  <si>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</si>
  <si>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</si>
  <si>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</si>
  <si>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</si>
  <si>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</si>
  <si>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</si>
  <si>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</si>
  <si>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</si>
  <si>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</si>
  <si>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</si>
  <si>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</si>
  <si>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</si>
  <si>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</si>
  <si>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</si>
  <si>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</si>
  <si>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</si>
  <si>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</si>
  <si>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</si>
  <si>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</si>
  <si>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</si>
  <si>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</si>
  <si>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</si>
  <si>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</si>
  <si>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</si>
  <si>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</si>
  <si>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</si>
  <si>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</si>
  <si>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</si>
  <si>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</si>
  <si>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</si>
  <si>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</si>
  <si>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</si>
  <si>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</si>
  <si>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</si>
  <si>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</si>
  <si>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</si>
  <si>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</si>
  <si>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</si>
  <si>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</si>
  <si>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</si>
  <si>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</si>
  <si>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</si>
  <si>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</si>
  <si>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</si>
  <si>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</si>
  <si>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</si>
  <si>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</si>
  <si>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</si>
  <si>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</si>
  <si>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</si>
  <si>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</si>
  <si>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</si>
  <si>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</si>
  <si>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</si>
  <si>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</si>
  <si>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</si>
  <si>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</si>
  <si>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</si>
  <si>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</si>
  <si>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</si>
  <si>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</si>
  <si>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</si>
  <si>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</si>
  <si>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</si>
  <si>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</si>
  <si>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</si>
  <si>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</si>
  <si>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</si>
  <si>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</si>
  <si>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</si>
  <si>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</si>
  <si>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</si>
  <si>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</si>
  <si>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</si>
  <si>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</si>
  <si>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</si>
  <si>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</si>
  <si>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</si>
  <si>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</si>
  <si>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</si>
  <si>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</si>
  <si>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</si>
  <si>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</si>
  <si>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</si>
  <si>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</si>
  <si>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</si>
  <si>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</si>
  <si>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</si>
  <si>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</si>
  <si>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</si>
  <si>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</si>
  <si>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</si>
  <si>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</si>
  <si>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</si>
  <si>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</si>
  <si>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</si>
  <si>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</si>
  <si>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</si>
  <si>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</si>
  <si>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</si>
  <si>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</si>
  <si>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</si>
  <si>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</si>
  <si>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</si>
  <si>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</si>
  <si>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</si>
  <si>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</si>
  <si>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</si>
  <si>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</si>
  <si>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</si>
  <si>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</si>
  <si>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</si>
  <si>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</si>
  <si>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</si>
  <si>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</si>
  <si>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</si>
  <si>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</si>
  <si>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</si>
  <si>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</si>
  <si>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</si>
  <si>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</si>
  <si>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</si>
  <si>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</si>
  <si>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</si>
  <si>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</si>
  <si>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</si>
  <si>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</si>
  <si>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</si>
  <si>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</si>
  <si>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</si>
  <si>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</si>
  <si>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</si>
  <si>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</si>
  <si>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</si>
  <si>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</si>
  <si>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</si>
  <si>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</si>
  <si>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</si>
  <si>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</si>
  <si>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</si>
  <si>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</si>
  <si>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</si>
  <si>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</si>
  <si>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</si>
  <si>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</si>
  <si>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</si>
  <si>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</si>
  <si>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</si>
  <si>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</si>
  <si>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</si>
  <si>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</si>
  <si>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</si>
  <si>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</si>
  <si>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</si>
  <si>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</si>
  <si>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</si>
  <si>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</si>
  <si>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</si>
  <si>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</si>
  <si>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</si>
  <si>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</si>
  <si>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</si>
  <si>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</si>
  <si>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</si>
  <si>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</si>
  <si>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</si>
  <si>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</si>
  <si>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</si>
  <si>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</si>
  <si>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</si>
  <si>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</si>
  <si>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</si>
  <si>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</si>
  <si>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</si>
  <si>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</si>
  <si>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</si>
  <si>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</si>
  <si>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</si>
  <si>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</si>
  <si>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</si>
  <si>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</si>
  <si>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</si>
  <si>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</si>
  <si>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</si>
  <si>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</si>
  <si>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</si>
  <si>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</si>
  <si>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</si>
  <si>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</si>
  <si>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</si>
  <si>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</si>
  <si>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</si>
  <si>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</si>
  <si>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</si>
  <si>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</si>
  <si>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</si>
  <si>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</si>
  <si>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</si>
  <si>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</si>
  <si>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</si>
  <si>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</si>
  <si>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</si>
  <si>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</si>
  <si>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</si>
  <si>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</si>
  <si>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</si>
  <si>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</si>
  <si>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</si>
  <si>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</si>
  <si>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</si>
  <si>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</si>
  <si>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</si>
  <si>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</si>
  <si>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</si>
  <si>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</si>
  <si>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</si>
  <si>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</si>
  <si>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</si>
  <si>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</si>
  <si>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</si>
  <si>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</si>
  <si>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</si>
  <si>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</si>
  <si>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</si>
  <si>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</si>
  <si>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</si>
  <si>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</si>
  <si>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</si>
  <si>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</si>
  <si>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</si>
  <si>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</si>
  <si>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</si>
  <si>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</si>
  <si>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</si>
  <si>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</si>
  <si>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</si>
  <si>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</si>
  <si>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</si>
  <si>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</si>
  <si>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</si>
  <si>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</si>
  <si>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</si>
  <si>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</si>
  <si>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</si>
  <si>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</si>
  <si>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</si>
  <si>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</si>
  <si>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</si>
  <si>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</si>
  <si>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</si>
  <si>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</si>
  <si>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</si>
  <si>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</si>
  <si>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</si>
  <si>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</si>
  <si>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</si>
  <si>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</si>
  <si>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</si>
  <si>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</si>
  <si>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</si>
  <si>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</si>
  <si>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</si>
  <si>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</si>
  <si>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</si>
  <si>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</si>
  <si>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</si>
  <si>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</si>
  <si>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</si>
  <si>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</si>
  <si>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</si>
  <si>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</si>
  <si>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</si>
  <si>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</si>
  <si>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</si>
  <si>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</si>
  <si>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</si>
  <si>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</si>
  <si>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</si>
  <si>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</si>
  <si>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</si>
  <si>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</si>
  <si>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</si>
  <si>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</si>
  <si>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</si>
  <si>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</si>
  <si>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</si>
  <si>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</si>
  <si>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</si>
  <si>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</si>
  <si>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</si>
  <si>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</si>
  <si>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</si>
  <si>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</si>
  <si>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</si>
  <si>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</si>
  <si>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</si>
  <si>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</si>
  <si>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</si>
  <si>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</si>
  <si>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</si>
  <si>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</si>
  <si>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</si>
  <si>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</si>
  <si>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</si>
  <si>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</si>
  <si>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</si>
  <si>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</si>
  <si>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</si>
  <si>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</si>
  <si>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</si>
  <si>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</si>
  <si>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</si>
  <si>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</si>
  <si>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</si>
  <si>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</si>
  <si>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</si>
  <si>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</si>
  <si>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</si>
  <si>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</si>
  <si>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</si>
  <si>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</si>
  <si>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</si>
  <si>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</si>
  <si>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</si>
  <si>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</si>
  <si>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</si>
  <si>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</si>
  <si>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</si>
  <si>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</si>
  <si>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</si>
  <si>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</si>
  <si>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</si>
  <si>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</si>
  <si>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</si>
  <si>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</si>
  <si>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</si>
  <si>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</si>
  <si>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</si>
  <si>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</si>
  <si>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</si>
  <si>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</si>
  <si>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</si>
  <si>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</si>
  <si>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</si>
  <si>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</si>
  <si>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</si>
  <si>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</si>
  <si>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</si>
  <si>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</si>
  <si>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</si>
  <si>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</si>
  <si>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</si>
  <si>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</si>
  <si>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</si>
  <si>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</si>
  <si>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</si>
  <si>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</si>
  <si>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</si>
  <si>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</si>
  <si>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</si>
  <si>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</si>
  <si>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</si>
  <si>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</si>
  <si>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</si>
  <si>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</si>
  <si>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</si>
  <si>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</si>
  <si>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</si>
  <si>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</si>
  <si>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</si>
  <si>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</si>
  <si>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</si>
  <si>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</si>
  <si>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</si>
  <si>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</si>
  <si>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</si>
  <si>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</si>
  <si>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</si>
  <si>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</si>
  <si>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</si>
  <si>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</si>
  <si>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</si>
  <si>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</si>
  <si>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</si>
  <si>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</si>
  <si>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</si>
  <si>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</si>
  <si>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</si>
  <si>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</si>
  <si>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</si>
  <si>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</si>
  <si>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</si>
  <si>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</si>
  <si>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</si>
  <si>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</si>
  <si>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</si>
  <si>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</si>
  <si>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</si>
  <si>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</si>
  <si>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</si>
  <si>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</si>
  <si>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</si>
  <si>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</si>
  <si>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</si>
  <si>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</si>
  <si>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</si>
  <si>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</si>
  <si>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</si>
  <si>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</si>
  <si>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</si>
  <si>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</si>
  <si>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</si>
  <si>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</si>
  <si>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</si>
  <si>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</si>
  <si>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</si>
  <si>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</si>
  <si>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</si>
  <si>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</si>
  <si>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</si>
  <si>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</si>
  <si>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</si>
  <si>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</si>
  <si>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</si>
  <si>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</si>
  <si>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</si>
  <si>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</si>
  <si>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</si>
  <si>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</si>
  <si>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</si>
  <si>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</si>
  <si>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</si>
  <si>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</si>
  <si>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</si>
  <si>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</si>
  <si>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</si>
  <si>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</si>
  <si>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</si>
  <si>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</si>
  <si>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</si>
  <si>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</si>
  <si>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</si>
  <si>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</si>
  <si>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</si>
  <si>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</si>
  <si>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</si>
  <si>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</si>
  <si>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</si>
  <si>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</si>
  <si>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</si>
  <si>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</si>
  <si>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</si>
  <si>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</si>
  <si>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</si>
  <si>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</si>
  <si>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</si>
  <si>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</si>
  <si>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</si>
  <si>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</si>
  <si>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</si>
  <si>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</si>
  <si>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</si>
  <si>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</si>
  <si>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</si>
  <si>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</si>
  <si>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</si>
  <si>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</si>
  <si>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</si>
  <si>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</si>
  <si>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</si>
  <si>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</si>
  <si>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</si>
  <si>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</si>
  <si>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</si>
  <si>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</si>
  <si>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</si>
  <si>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</si>
  <si>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</si>
  <si>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</si>
  <si>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</si>
  <si>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</si>
  <si>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</si>
  <si>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</si>
  <si>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</si>
  <si>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</si>
  <si>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</si>
  <si>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</si>
  <si>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</si>
  <si>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</si>
  <si>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</si>
  <si>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</si>
  <si>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</si>
  <si>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</si>
  <si>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</si>
  <si>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</si>
  <si>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</si>
  <si>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</si>
  <si>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</si>
  <si>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</si>
  <si>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</si>
  <si>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</si>
  <si>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</si>
  <si>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</si>
  <si>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</si>
  <si>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</si>
  <si>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</si>
  <si>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</si>
  <si>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</si>
  <si>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</si>
  <si>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</si>
  <si>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</si>
  <si>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</si>
  <si>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</si>
  <si>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</si>
  <si>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</si>
  <si>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</si>
  <si>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</si>
  <si>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</si>
  <si>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</si>
  <si>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</si>
  <si>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</si>
  <si>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</si>
  <si>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</si>
  <si>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</si>
  <si>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</si>
  <si>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</si>
  <si>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</si>
  <si>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</si>
  <si>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</si>
  <si>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</si>
  <si>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</si>
  <si>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</si>
  <si>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</si>
  <si>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</si>
  <si>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</si>
  <si>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</si>
  <si>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</si>
  <si>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</si>
  <si>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</si>
  <si>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</si>
  <si>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</si>
  <si>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</si>
  <si>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</si>
  <si>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</si>
  <si>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</si>
  <si>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</si>
  <si>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</si>
  <si>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</si>
  <si>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</si>
  <si>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</si>
  <si>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</si>
  <si>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</si>
  <si>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</si>
  <si>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</si>
  <si>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</si>
  <si>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</si>
  <si>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</si>
  <si>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</si>
  <si>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</si>
  <si>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</si>
  <si>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</si>
  <si>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</si>
  <si>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</si>
  <si>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</si>
  <si>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</si>
  <si>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</si>
  <si>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</si>
  <si>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</si>
  <si>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</si>
  <si>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</si>
  <si>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</si>
  <si>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</si>
  <si>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</si>
  <si>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</si>
  <si>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</si>
  <si>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</si>
  <si>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</si>
  <si>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</si>
  <si>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</si>
  <si>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</si>
  <si>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</si>
  <si>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</si>
  <si>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</si>
  <si>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</si>
  <si>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</si>
  <si>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</si>
  <si>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</si>
  <si>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</si>
  <si>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</si>
  <si>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</si>
  <si>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</si>
  <si>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</si>
  <si>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</si>
  <si>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</si>
  <si>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</si>
  <si>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</si>
  <si>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</si>
  <si>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</si>
  <si>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</si>
  <si>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</si>
  <si>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</si>
  <si>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</si>
  <si>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</si>
  <si>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</si>
  <si>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</si>
  <si>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</si>
  <si>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</si>
  <si>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</si>
  <si>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</si>
  <si>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</si>
  <si>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</si>
  <si>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</si>
  <si>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</si>
  <si>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</si>
  <si>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</si>
  <si>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</si>
  <si>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</si>
  <si>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</si>
  <si>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</si>
  <si>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</si>
  <si>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</si>
  <si>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</si>
  <si>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</si>
  <si>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</si>
  <si>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</si>
  <si>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</si>
  <si>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</si>
  <si>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</si>
  <si>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</si>
  <si>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</si>
  <si>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</si>
  <si>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</si>
  <si>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</si>
  <si>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</si>
  <si>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</si>
  <si>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</si>
  <si>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</si>
  <si>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</si>
  <si>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</si>
  <si>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</si>
  <si>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</si>
  <si>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</si>
  <si>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</si>
  <si>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</si>
  <si>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</si>
  <si>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</si>
  <si>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</si>
  <si>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</si>
  <si>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</si>
  <si>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</si>
  <si>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</si>
  <si>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</si>
  <si>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</si>
  <si>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</si>
  <si>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</si>
  <si>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</si>
  <si>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</si>
  <si>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</si>
  <si>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</si>
  <si>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</si>
  <si>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</si>
  <si>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</si>
  <si>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</si>
  <si>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</si>
  <si>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</si>
  <si>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</si>
  <si>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</si>
  <si>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</si>
  <si>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</si>
  <si>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</si>
  <si>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</si>
  <si>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</si>
  <si>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</si>
  <si>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</si>
  <si>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</si>
  <si>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</si>
  <si>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</si>
  <si>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</si>
  <si>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</si>
  <si>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</si>
  <si>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</si>
  <si>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</si>
  <si>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</si>
  <si>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</si>
  <si>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</si>
  <si>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</si>
  <si>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</si>
  <si>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</si>
  <si>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</si>
  <si>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</si>
  <si>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</si>
  <si>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</si>
  <si>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</si>
  <si>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</si>
  <si>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</si>
  <si>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</si>
  <si>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</si>
  <si>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</si>
  <si>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</si>
  <si>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</si>
  <si>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</si>
  <si>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</si>
  <si>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</si>
  <si>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</si>
  <si>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</si>
  <si>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</si>
  <si>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</si>
  <si>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</si>
  <si>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</si>
  <si>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</si>
  <si>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</si>
  <si>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</si>
  <si>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</si>
  <si>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</si>
  <si>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</si>
  <si>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</si>
  <si>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</si>
  <si>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</si>
  <si>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</si>
  <si>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</si>
  <si>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</si>
  <si>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</si>
  <si>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</si>
  <si>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</si>
  <si>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</si>
  <si>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</si>
  <si>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</si>
  <si>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</si>
  <si>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</si>
  <si>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</si>
  <si>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</si>
  <si>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</si>
  <si>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</si>
  <si>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</si>
  <si>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</si>
  <si>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</si>
  <si>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</si>
  <si>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</si>
  <si>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</si>
  <si>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</si>
  <si>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</si>
  <si>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</si>
  <si>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</si>
  <si>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</si>
  <si>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</si>
  <si>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</si>
  <si>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</si>
  <si>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</si>
  <si>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</si>
  <si>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</si>
  <si>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</si>
  <si>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</si>
  <si>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</si>
  <si>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</si>
  <si>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</si>
  <si>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</si>
  <si>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</si>
  <si>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</si>
  <si>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</si>
  <si>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</si>
  <si>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</si>
  <si>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</si>
  <si>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</si>
  <si>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</si>
  <si>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</si>
  <si>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</si>
  <si>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</si>
  <si>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</si>
  <si>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</si>
  <si>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</si>
  <si>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</si>
  <si>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</si>
  <si>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</si>
  <si>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</si>
  <si>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</si>
  <si>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</si>
  <si>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</si>
  <si>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</si>
  <si>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</si>
  <si>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</si>
  <si>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</si>
  <si>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</si>
  <si>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</si>
  <si>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</si>
  <si>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</si>
  <si>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</si>
  <si>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</si>
  <si>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</si>
  <si>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</si>
  <si>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</si>
  <si>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</si>
  <si>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</si>
  <si>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</si>
  <si>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</si>
  <si>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</si>
  <si>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</si>
  <si>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</si>
  <si>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</si>
  <si>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</si>
  <si>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</si>
  <si>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</si>
  <si>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</si>
  <si>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</si>
  <si>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</si>
  <si>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</si>
  <si>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</si>
  <si>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</si>
  <si>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</si>
  <si>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</si>
  <si>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</si>
  <si>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</si>
  <si>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</si>
  <si>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</si>
  <si>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</si>
  <si>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</si>
  <si>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</si>
  <si>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</si>
  <si>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</si>
  <si>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</si>
  <si>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</si>
  <si>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</si>
  <si>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</si>
  <si>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</si>
  <si>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</si>
  <si>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</si>
  <si>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</si>
  <si>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</si>
  <si>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</si>
  <si>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</si>
  <si>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</si>
  <si>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</si>
  <si>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</si>
  <si>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</si>
  <si>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</si>
  <si>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</si>
  <si>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</si>
  <si>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</si>
  <si>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</si>
  <si>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</si>
  <si>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</si>
  <si>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</si>
  <si>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</si>
  <si>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</si>
  <si>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</si>
  <si>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</si>
  <si>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</si>
  <si>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</si>
  <si>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</si>
  <si>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</si>
  <si>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</si>
  <si>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</si>
  <si>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</si>
  <si>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</si>
  <si>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</si>
  <si>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</si>
  <si>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</si>
  <si>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</si>
  <si>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</si>
  <si>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</si>
  <si>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</si>
  <si>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</si>
  <si>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</si>
  <si>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</si>
  <si>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</si>
  <si>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</si>
  <si>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</si>
  <si>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</si>
  <si>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</si>
  <si>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</si>
  <si>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</si>
  <si>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</si>
  <si>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</si>
  <si>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</si>
  <si>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</si>
  <si>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</si>
  <si>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</si>
  <si>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</si>
  <si>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</si>
  <si>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</si>
  <si>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</si>
  <si>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</si>
  <si>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</si>
  <si>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</si>
  <si>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</si>
  <si>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</si>
  <si>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</si>
  <si>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</si>
  <si>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</si>
  <si>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</si>
  <si>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</si>
  <si>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</si>
  <si>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</si>
  <si>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</si>
  <si>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</si>
  <si>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</si>
  <si>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</si>
  <si>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</si>
  <si>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</si>
  <si>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</si>
  <si>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</si>
  <si>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</si>
  <si>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</si>
  <si>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</si>
  <si>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</si>
  <si>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</si>
  <si>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</si>
  <si>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</si>
  <si>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</si>
  <si>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</si>
  <si>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</si>
  <si>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</si>
  <si>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</si>
  <si>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</si>
  <si>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</si>
  <si>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</si>
  <si>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</si>
  <si>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</si>
  <si>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</si>
  <si>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</si>
  <si>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</si>
  <si>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</si>
  <si>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</si>
  <si>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</si>
  <si>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</si>
  <si>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</si>
  <si>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</si>
  <si>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</si>
  <si>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</si>
  <si>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</si>
  <si>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</si>
  <si>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</si>
  <si>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</si>
  <si>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</si>
  <si>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</si>
  <si>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</si>
  <si>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</si>
  <si>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</si>
  <si>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</si>
  <si>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</si>
  <si>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</si>
  <si>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</si>
  <si>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</si>
  <si>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</si>
  <si>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</si>
  <si>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</si>
  <si>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</si>
  <si>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</si>
  <si>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</si>
  <si>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</si>
  <si>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</si>
  <si>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</si>
  <si>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</si>
  <si>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</si>
  <si>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</si>
  <si>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</si>
  <si>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</si>
  <si>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</si>
  <si>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</si>
  <si>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</si>
  <si>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</si>
  <si>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</si>
  <si>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</si>
  <si>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</si>
  <si>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</si>
  <si>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</si>
  <si>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</si>
  <si>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</si>
  <si>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</si>
  <si>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</si>
  <si>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</si>
  <si>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</si>
  <si>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</si>
  <si>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</si>
  <si>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</si>
  <si>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</si>
  <si>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</si>
  <si>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</si>
  <si>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</si>
  <si>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</si>
  <si>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</si>
  <si>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</si>
  <si>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</si>
  <si>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</si>
  <si>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</si>
  <si>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</si>
  <si>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</si>
  <si>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</si>
  <si>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</si>
  <si>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</si>
  <si>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</si>
  <si>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</si>
  <si>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</si>
  <si>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</si>
  <si>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</si>
  <si>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</si>
  <si>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</si>
  <si>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</si>
  <si>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</si>
  <si>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</si>
  <si>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</si>
  <si>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</si>
  <si>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</si>
  <si>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</si>
  <si>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</si>
  <si>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</si>
  <si>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</si>
  <si>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</si>
  <si>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</si>
  <si>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</si>
  <si>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</si>
  <si>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</si>
  <si>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</si>
  <si>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</si>
  <si>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</si>
  <si>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</si>
  <si>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</si>
  <si>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</si>
  <si>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</si>
  <si>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</si>
  <si>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</si>
  <si>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</si>
  <si>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</si>
  <si>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</si>
  <si>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</si>
  <si>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</si>
  <si>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</si>
  <si>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</si>
  <si>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</si>
  <si>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</si>
  <si>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</si>
  <si>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</si>
  <si>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</si>
  <si>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</si>
  <si>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</si>
  <si>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</si>
  <si>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</si>
  <si>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</si>
  <si>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</si>
  <si>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</si>
  <si>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</si>
  <si>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</si>
  <si>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</si>
  <si>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</si>
  <si>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</si>
  <si>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</si>
  <si>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</si>
  <si>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</si>
  <si>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</si>
  <si>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</si>
  <si>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</si>
  <si>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</si>
  <si>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</si>
  <si>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</si>
  <si>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</si>
  <si>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</si>
  <si>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</si>
  <si>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</si>
  <si>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</si>
  <si>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</si>
  <si>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</si>
  <si>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</si>
  <si>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</si>
  <si>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</si>
  <si>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</si>
  <si>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</si>
  <si>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</si>
  <si>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</si>
  <si>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</si>
  <si>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</si>
  <si>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</si>
  <si>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</si>
  <si>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</si>
  <si>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</si>
  <si>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</si>
  <si>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</si>
  <si>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</si>
  <si>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</si>
  <si>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</si>
  <si>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</si>
  <si>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</si>
  <si>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</si>
  <si>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</si>
  <si>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</si>
  <si>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</si>
  <si>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</si>
  <si>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</si>
  <si>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</si>
  <si>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</si>
  <si>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</si>
  <si>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</si>
  <si>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</si>
  <si>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</si>
  <si>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</si>
  <si>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</si>
  <si>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</si>
  <si>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</si>
  <si>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</si>
  <si>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</si>
  <si>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</si>
  <si>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</si>
  <si>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</si>
  <si>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</si>
  <si>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</si>
  <si>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</si>
  <si>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</si>
  <si>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</si>
  <si>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</si>
  <si>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</si>
  <si>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</si>
  <si>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</si>
  <si>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</si>
  <si>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</si>
  <si>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</si>
  <si>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</si>
  <si>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</si>
  <si>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</si>
  <si>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</si>
  <si>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</si>
  <si>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</si>
  <si>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</si>
  <si>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</si>
  <si>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</si>
  <si>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</si>
  <si>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</si>
  <si>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</si>
  <si>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</si>
  <si>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</si>
  <si>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</si>
  <si>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</si>
  <si>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</si>
  <si>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</si>
  <si>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</si>
  <si>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</si>
  <si>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</si>
  <si>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</si>
  <si>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</si>
  <si>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</si>
  <si>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</si>
  <si>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</si>
  <si>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</si>
  <si>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</si>
  <si>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</si>
  <si>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</si>
  <si>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</si>
  <si>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</si>
  <si>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</si>
  <si>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</si>
  <si>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</si>
  <si>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</si>
  <si>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</si>
  <si>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</si>
  <si>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</si>
  <si>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</si>
  <si>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</si>
  <si>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</si>
  <si>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</si>
  <si>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</si>
  <si>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</si>
  <si>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</si>
  <si>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</si>
  <si>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</si>
  <si>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</si>
  <si>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</si>
  <si>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</si>
  <si>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</si>
  <si>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</si>
  <si>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</si>
  <si>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</si>
  <si>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</si>
  <si>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</si>
  <si>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</si>
  <si>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</si>
  <si>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</si>
  <si>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</si>
  <si>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</si>
  <si>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</si>
  <si>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</si>
  <si>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</si>
  <si>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</si>
  <si>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</si>
  <si>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</si>
  <si>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</si>
  <si>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</si>
  <si>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</si>
  <si>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</si>
  <si>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</si>
  <si>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</si>
  <si>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</si>
  <si>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</si>
  <si>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</si>
  <si>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</si>
  <si>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</si>
  <si>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</si>
  <si>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</si>
  <si>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</si>
  <si>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</si>
  <si>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</si>
  <si>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</si>
  <si>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</si>
  <si>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</si>
  <si>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</si>
  <si>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</si>
  <si>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</si>
  <si>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</si>
  <si>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</si>
  <si>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</si>
  <si>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</si>
  <si>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</si>
  <si>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</si>
  <si>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</si>
  <si>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</si>
  <si>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</si>
  <si>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</si>
  <si>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</si>
  <si>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</si>
  <si>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</si>
  <si>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</si>
  <si>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</si>
  <si>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</si>
  <si>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</si>
  <si>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</si>
  <si>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</si>
  <si>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</si>
  <si>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</si>
  <si>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</si>
  <si>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</si>
  <si>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</si>
  <si>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</si>
  <si>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</si>
  <si>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</si>
  <si>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</si>
  <si>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</si>
  <si>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</si>
  <si>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</si>
  <si>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</si>
  <si>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</si>
  <si>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</si>
  <si>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</si>
  <si>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</si>
  <si>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</si>
  <si>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</si>
  <si>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</si>
  <si>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</si>
  <si>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</si>
  <si>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</si>
  <si>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</si>
  <si>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</si>
  <si>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</si>
  <si>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</si>
  <si>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</si>
  <si>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</si>
  <si>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</si>
  <si>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</si>
  <si>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</si>
  <si>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</si>
  <si>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</si>
  <si>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</si>
  <si>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</si>
  <si>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</si>
  <si>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</si>
  <si>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</si>
  <si>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</si>
  <si>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</si>
  <si>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</si>
  <si>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</si>
  <si>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</si>
  <si>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</si>
  <si>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</si>
  <si>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</si>
  <si>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</si>
  <si>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</si>
  <si>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</si>
  <si>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</si>
  <si>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</si>
  <si>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</si>
  <si>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</si>
  <si>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</si>
  <si>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</si>
  <si>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</si>
  <si>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</si>
  <si>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</si>
  <si>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</si>
  <si>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</si>
  <si>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</si>
  <si>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</si>
  <si>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</si>
  <si>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</si>
  <si>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</si>
  <si>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</si>
  <si>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</si>
  <si>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</si>
  <si>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</si>
  <si>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</si>
  <si>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</si>
  <si>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</si>
  <si>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</si>
  <si>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</si>
  <si>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</si>
  <si>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</si>
  <si>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</si>
  <si>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</si>
  <si>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</si>
  <si>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</si>
  <si>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</si>
  <si>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</si>
  <si>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</si>
  <si>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</si>
  <si>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</si>
  <si>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</si>
  <si>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</si>
  <si>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</si>
  <si>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</si>
  <si>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</si>
  <si>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</si>
  <si>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</si>
  <si>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</si>
  <si>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</si>
  <si>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</si>
  <si>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</si>
  <si>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</si>
  <si>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</si>
  <si>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</si>
  <si>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</si>
  <si>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</si>
  <si>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</si>
  <si>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</si>
  <si>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</si>
  <si>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</si>
  <si>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</si>
  <si>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</si>
  <si>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</si>
  <si>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</si>
  <si>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</si>
  <si>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</si>
  <si>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</si>
  <si>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</si>
  <si>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</si>
  <si>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</si>
  <si>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</si>
  <si>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</si>
  <si>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</si>
  <si>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</si>
  <si>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</si>
  <si>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</si>
  <si>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</si>
  <si>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</si>
  <si>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</si>
  <si>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</si>
  <si>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</si>
  <si>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</si>
  <si>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</si>
  <si>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</si>
  <si>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</si>
  <si>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</si>
  <si>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</si>
  <si>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</si>
  <si>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</si>
  <si>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</si>
  <si>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</si>
  <si>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</si>
  <si>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</si>
  <si>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</si>
  <si>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</si>
  <si>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</si>
  <si>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</si>
  <si>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</si>
  <si>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</si>
  <si>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</si>
  <si>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</si>
  <si>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</si>
  <si>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</si>
  <si>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</si>
  <si>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</si>
  <si>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</si>
  <si>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</si>
  <si>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</si>
  <si>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</si>
  <si>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</si>
  <si>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</si>
  <si>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</si>
  <si>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</si>
  <si>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</si>
  <si>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</si>
  <si>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</si>
  <si>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</si>
  <si>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</si>
  <si>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</si>
  <si>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</si>
  <si>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</si>
  <si>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</si>
  <si>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</si>
  <si>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</si>
  <si>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</si>
  <si>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</si>
  <si>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</si>
  <si>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</si>
  <si>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</si>
  <si>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</si>
  <si>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</si>
  <si>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</si>
  <si>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</si>
  <si>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</si>
  <si>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</si>
  <si>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</si>
  <si>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</si>
  <si>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</si>
  <si>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</si>
  <si>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</si>
  <si>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</si>
  <si>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</si>
  <si>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</si>
  <si>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</si>
  <si>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</si>
  <si>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</si>
  <si>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</si>
  <si>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</si>
  <si>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</si>
  <si>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</si>
  <si>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</si>
  <si>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</si>
  <si>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</si>
  <si>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</si>
  <si>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</si>
  <si>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</si>
  <si>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</si>
  <si>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</si>
  <si>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</si>
  <si>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</si>
  <si>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</si>
  <si>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</si>
  <si>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</si>
  <si>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</si>
  <si>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</si>
  <si>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</si>
  <si>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</si>
  <si>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</si>
  <si>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</si>
  <si>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</si>
  <si>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</si>
  <si>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</si>
  <si>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</si>
  <si>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</si>
  <si>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</si>
  <si>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</si>
  <si>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</si>
  <si>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</si>
  <si>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</si>
  <si>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</si>
  <si>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</si>
  <si>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</si>
  <si>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</si>
  <si>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</si>
  <si>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</si>
  <si>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</si>
  <si>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</si>
  <si>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</si>
  <si>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</si>
  <si>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</si>
  <si>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</si>
  <si>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</si>
  <si>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</si>
  <si>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</si>
  <si>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</si>
  <si>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</si>
  <si>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</si>
  <si>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</si>
  <si>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</si>
  <si>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</si>
  <si>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</si>
  <si>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</si>
  <si>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</si>
  <si>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</si>
  <si>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</si>
  <si>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</si>
  <si>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</si>
  <si>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</si>
  <si>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</si>
  <si>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</si>
  <si>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</si>
  <si>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</si>
  <si>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</si>
  <si>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</si>
  <si>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</si>
  <si>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</si>
  <si>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</si>
  <si>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</si>
  <si>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</si>
  <si>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</si>
  <si>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</si>
  <si>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</si>
  <si>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</si>
  <si>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</si>
  <si>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</si>
  <si>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</si>
  <si>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</si>
  <si>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</si>
  <si>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</si>
  <si>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</si>
  <si>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</si>
  <si>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</si>
  <si>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</si>
  <si>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</si>
  <si>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</si>
  <si>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</si>
  <si>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</si>
  <si>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</si>
  <si>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</si>
  <si>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</si>
  <si>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</si>
  <si>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</si>
  <si>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</si>
  <si>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</si>
  <si>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</si>
  <si>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</si>
  <si>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</si>
  <si>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</si>
  <si>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</si>
  <si>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</si>
  <si>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</si>
  <si>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</si>
  <si>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</si>
  <si>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</si>
  <si>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</si>
  <si>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</si>
  <si>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</si>
  <si>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</si>
  <si>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</si>
  <si>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</si>
  <si>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</si>
  <si>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</si>
  <si>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</si>
  <si>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</si>
  <si>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</si>
  <si>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</si>
  <si>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</si>
  <si>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</si>
  <si>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</si>
  <si>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</si>
  <si>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</si>
  <si>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</si>
  <si>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</si>
  <si>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</si>
  <si>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</si>
  <si>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</si>
  <si>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</si>
  <si>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</si>
  <si>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</si>
  <si>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</si>
  <si>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</si>
  <si>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</si>
  <si>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</si>
  <si>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</si>
  <si>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</si>
  <si>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</si>
  <si>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</si>
  <si>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</si>
  <si>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</si>
  <si>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</si>
  <si>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</si>
  <si>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</si>
  <si>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</si>
  <si>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</si>
  <si>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</si>
  <si>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</si>
  <si>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</si>
  <si>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</si>
  <si>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</si>
  <si>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</si>
  <si>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</si>
  <si>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</si>
  <si>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</si>
  <si>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</si>
  <si>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</si>
  <si>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</si>
  <si>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</si>
  <si>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</si>
  <si>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</si>
  <si>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</si>
  <si>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</si>
  <si>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</si>
  <si>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</si>
  <si>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</si>
  <si>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</si>
  <si>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</si>
  <si>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</si>
  <si>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</si>
  <si>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</si>
  <si>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</si>
  <si>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</si>
  <si>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</si>
  <si>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</si>
  <si>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</si>
  <si>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</si>
  <si>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</si>
  <si>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</si>
  <si>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</si>
  <si>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</si>
  <si>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</si>
  <si>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</si>
  <si>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</si>
  <si>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</si>
  <si>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</si>
  <si>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</si>
  <si>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</si>
  <si>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</si>
  <si>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</si>
  <si>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</si>
  <si>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</si>
  <si>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</si>
  <si>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</si>
  <si>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</si>
  <si>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</si>
  <si>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</si>
  <si>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</si>
  <si>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</si>
  <si>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</si>
  <si>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</si>
  <si>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</si>
  <si>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</si>
  <si>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</si>
  <si>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</si>
  <si>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</si>
  <si>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</si>
  <si>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</si>
  <si>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</si>
  <si>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</si>
  <si>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</si>
  <si>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</si>
  <si>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</si>
  <si>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</si>
  <si>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</si>
  <si>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</si>
  <si>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</si>
  <si>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</si>
  <si>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</si>
  <si>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</si>
  <si>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</si>
  <si>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</si>
  <si>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</si>
  <si>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</si>
  <si>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</si>
  <si>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</si>
  <si>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</si>
  <si>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</si>
  <si>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</si>
  <si>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</si>
  <si>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</si>
  <si>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</si>
  <si>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</si>
  <si>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</si>
  <si>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</si>
  <si>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</si>
  <si>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</si>
  <si>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</si>
  <si>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</si>
  <si>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</si>
  <si>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</si>
  <si>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</si>
  <si>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</si>
  <si>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</si>
  <si>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</si>
  <si>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</si>
  <si>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</si>
  <si>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</si>
  <si>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</si>
  <si>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</si>
  <si>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</si>
  <si>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</si>
  <si>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</si>
  <si>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</si>
  <si>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</si>
  <si>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</si>
  <si>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</si>
  <si>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</si>
  <si>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</si>
  <si>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</si>
  <si>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</si>
  <si>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</si>
  <si>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</si>
  <si>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</si>
  <si>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</si>
  <si>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</si>
  <si>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</si>
  <si>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</si>
  <si>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</si>
  <si>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</si>
  <si>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</si>
  <si>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</si>
  <si>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</si>
  <si>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</si>
  <si>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</si>
  <si>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</si>
  <si>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</si>
  <si>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</si>
  <si>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</si>
  <si>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</si>
  <si>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</si>
  <si>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</si>
  <si>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</si>
  <si>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</si>
  <si>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</si>
  <si>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</si>
  <si>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</si>
  <si>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</si>
  <si>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</si>
  <si>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</si>
  <si>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</si>
  <si>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</si>
  <si>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</si>
  <si>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</si>
  <si>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</si>
  <si>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</si>
  <si>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</si>
  <si>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</si>
  <si>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</si>
  <si>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</si>
  <si>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</si>
  <si>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</si>
  <si>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</si>
  <si>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</si>
  <si>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</si>
  <si>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</si>
  <si>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</si>
  <si>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</si>
  <si>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</si>
  <si>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</si>
  <si>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</si>
  <si>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</si>
  <si>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</si>
  <si>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</si>
  <si>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</si>
  <si>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</si>
  <si>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</si>
  <si>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</si>
  <si>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</si>
  <si>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</si>
  <si>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</si>
  <si>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</si>
  <si>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</si>
  <si>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</si>
  <si>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</si>
  <si>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</si>
  <si>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</si>
  <si>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</si>
  <si>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</si>
  <si>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</si>
  <si>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</si>
  <si>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</si>
  <si>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</si>
  <si>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</si>
  <si>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</si>
  <si>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</si>
  <si>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</si>
  <si>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</si>
  <si>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</si>
  <si>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</si>
  <si>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</si>
  <si>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</si>
  <si>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</si>
  <si>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</si>
  <si>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</si>
  <si>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</si>
  <si>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</si>
  <si>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</si>
  <si>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</si>
  <si>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</si>
  <si>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</si>
  <si>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</si>
  <si>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</si>
  <si>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</si>
  <si>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</si>
  <si>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</si>
  <si>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</si>
  <si>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</si>
  <si>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</si>
  <si>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</si>
  <si>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</si>
  <si>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</si>
  <si>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</si>
  <si>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</si>
  <si>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</si>
  <si>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</si>
  <si>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</si>
  <si>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</si>
  <si>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</si>
  <si>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</si>
  <si>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</si>
  <si>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</si>
  <si>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</si>
  <si>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</si>
  <si>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</si>
  <si>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</si>
  <si>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</si>
  <si>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</si>
  <si>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</si>
  <si>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</si>
  <si>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</si>
  <si>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</si>
  <si>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</si>
  <si>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</si>
  <si>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</si>
  <si>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</si>
  <si>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</si>
  <si>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</si>
  <si>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</si>
  <si>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</si>
  <si>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</si>
  <si>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</si>
  <si>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</si>
  <si>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</si>
  <si>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</si>
  <si>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</si>
  <si>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</si>
  <si>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</si>
  <si>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</si>
  <si>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</si>
  <si>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</si>
  <si>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</si>
  <si>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</si>
  <si>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</si>
  <si>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</si>
  <si>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</si>
  <si>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</si>
  <si>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</si>
  <si>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</si>
  <si>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</si>
  <si>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</si>
  <si>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</si>
  <si>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</si>
  <si>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</si>
  <si>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</si>
  <si>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</si>
  <si>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</si>
  <si>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</si>
  <si>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</si>
  <si>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</si>
  <si>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</si>
  <si>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</si>
  <si>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</si>
  <si>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</si>
  <si>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</si>
  <si>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</si>
  <si>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</si>
  <si>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</si>
  <si>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</si>
  <si>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</si>
  <si>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</si>
  <si>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</si>
  <si>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</si>
  <si>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</si>
  <si>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</si>
  <si>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</si>
  <si>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</si>
  <si>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</si>
  <si>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</si>
  <si>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</si>
  <si>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</si>
  <si>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</si>
  <si>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</si>
  <si>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</si>
  <si>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</si>
  <si>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</si>
  <si>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</si>
  <si>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</si>
  <si>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</si>
  <si>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</si>
  <si>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</si>
  <si>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</si>
  <si>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</si>
  <si>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</si>
  <si>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</si>
  <si>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</si>
  <si>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</si>
  <si>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</si>
  <si>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</si>
  <si>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</si>
  <si>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</si>
  <si>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</si>
  <si>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</si>
  <si>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</si>
  <si>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</si>
  <si>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</si>
  <si>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</si>
  <si>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</si>
  <si>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</si>
  <si>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</si>
  <si>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</si>
  <si>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</si>
  <si>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</si>
  <si>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</si>
  <si>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</si>
  <si>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</si>
  <si>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</si>
  <si>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</si>
  <si>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</si>
  <si>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</si>
  <si>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</si>
  <si>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</si>
  <si>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</si>
  <si>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</si>
  <si>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</si>
  <si>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</si>
  <si>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</si>
  <si>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</si>
  <si>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</si>
  <si>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</si>
  <si>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</si>
  <si>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</si>
  <si>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</si>
  <si>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</si>
  <si>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</si>
  <si>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</si>
  <si>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</si>
  <si>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</si>
  <si>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</si>
  <si>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</si>
  <si>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</si>
  <si>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</si>
  <si>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</si>
  <si>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</si>
  <si>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</si>
  <si>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</si>
  <si>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</si>
  <si>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</si>
  <si>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</si>
  <si>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</si>
  <si>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</si>
  <si>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</si>
  <si>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</si>
  <si>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</si>
  <si>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</si>
  <si>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</si>
  <si>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</si>
  <si>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</si>
  <si>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</si>
  <si>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</si>
  <si>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</si>
  <si>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</si>
  <si>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</si>
  <si>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</si>
  <si>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</si>
  <si>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</si>
  <si>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</si>
  <si>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</si>
  <si>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</si>
  <si>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</si>
  <si>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</si>
  <si>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</si>
  <si>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</si>
  <si>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</si>
  <si>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</si>
  <si>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</si>
  <si>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</si>
  <si>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</si>
  <si>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</si>
  <si>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</si>
  <si>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</si>
  <si>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</si>
  <si>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</si>
  <si>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</si>
  <si>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</si>
  <si>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</si>
  <si>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</si>
  <si>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</si>
  <si>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</si>
  <si>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</si>
  <si>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</si>
  <si>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</si>
  <si>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</si>
  <si>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</si>
  <si>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</si>
  <si>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</si>
  <si>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</si>
  <si>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</si>
  <si>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</si>
  <si>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</si>
  <si>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</si>
  <si>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</si>
  <si>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</si>
  <si>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</si>
  <si>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</si>
  <si>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</si>
  <si>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</si>
  <si>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</si>
  <si>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</si>
  <si>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</si>
  <si>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</si>
  <si>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</si>
  <si>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</si>
  <si>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</si>
  <si>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</si>
  <si>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</si>
  <si>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</si>
  <si>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</si>
  <si>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</si>
  <si>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</si>
  <si>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</si>
  <si>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</si>
  <si>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</si>
  <si>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</si>
  <si>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</si>
  <si>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</si>
  <si>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</si>
  <si>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</si>
  <si>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</si>
  <si>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</si>
  <si>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</si>
  <si>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</si>
  <si>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</si>
  <si>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</si>
  <si>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</si>
  <si>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</si>
  <si>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</si>
  <si>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</si>
  <si>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</si>
  <si>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</si>
  <si>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</si>
  <si>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</si>
  <si>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</si>
  <si>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</si>
  <si>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</si>
  <si>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</si>
  <si>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</si>
  <si>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</si>
  <si>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</si>
  <si>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</si>
  <si>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</si>
  <si>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</si>
  <si>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</si>
  <si>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</si>
  <si>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</si>
  <si>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</si>
  <si>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</si>
  <si>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</si>
  <si>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</si>
  <si>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</si>
  <si>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</si>
  <si>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</si>
  <si>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</si>
  <si>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</si>
  <si>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</si>
  <si>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</si>
  <si>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</si>
  <si>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</si>
  <si>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</si>
  <si>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</si>
  <si>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</si>
  <si>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</si>
  <si>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</si>
  <si>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</si>
  <si>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</si>
  <si>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</si>
  <si>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</si>
  <si>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</si>
  <si>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</si>
  <si>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</si>
  <si>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</si>
  <si>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</si>
  <si>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</si>
  <si>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</si>
  <si>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</si>
  <si>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</si>
  <si>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</si>
  <si>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</si>
  <si>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</si>
  <si>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</si>
  <si>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</si>
  <si>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</si>
  <si>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</si>
  <si>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</si>
  <si>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</si>
  <si>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</si>
  <si>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</si>
  <si>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</si>
  <si>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</si>
  <si>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</si>
  <si>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</si>
  <si>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</si>
  <si>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</si>
  <si>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</si>
  <si>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</si>
  <si>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</si>
  <si>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</si>
  <si>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</si>
  <si>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</si>
  <si>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</si>
  <si>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</si>
  <si>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</si>
  <si>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</si>
  <si>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</si>
  <si>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</si>
  <si>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</si>
  <si>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</si>
  <si>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</si>
  <si>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</si>
  <si>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</si>
  <si>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</si>
  <si>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</si>
  <si>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</si>
  <si>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</si>
  <si>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</si>
  <si>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</si>
  <si>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</si>
  <si>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</si>
  <si>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</si>
  <si>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</si>
  <si>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</si>
  <si>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</si>
  <si>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</si>
  <si>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</si>
  <si>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</si>
  <si>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</si>
  <si>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</si>
  <si>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</si>
  <si>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</si>
  <si>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</si>
  <si>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</si>
  <si>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</si>
  <si>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</si>
  <si>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</si>
  <si>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</si>
  <si>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</si>
  <si>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</si>
  <si>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</si>
  <si>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</si>
  <si>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</si>
  <si>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</si>
  <si>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</si>
  <si>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</si>
  <si>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</si>
  <si>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</si>
  <si>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</si>
  <si>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</si>
  <si>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</si>
  <si>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</si>
  <si>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</si>
  <si>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</si>
  <si>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</si>
  <si>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</si>
  <si>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</si>
  <si>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</si>
  <si>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</si>
  <si>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</si>
  <si>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</si>
  <si>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</si>
  <si>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</si>
  <si>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</si>
  <si>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</si>
  <si>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</si>
  <si>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</si>
  <si>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</si>
  <si>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</si>
  <si>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</si>
  <si>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</si>
  <si>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</si>
  <si>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</si>
  <si>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</si>
  <si>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</si>
  <si>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</si>
  <si>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</si>
  <si>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</si>
  <si>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</si>
  <si>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</si>
  <si>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</si>
  <si>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</si>
  <si>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</si>
  <si>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</si>
  <si>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</si>
  <si>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</si>
  <si>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</si>
  <si>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</si>
  <si>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</si>
  <si>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</si>
  <si>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</si>
  <si>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</si>
  <si>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</si>
  <si>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</si>
  <si>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</si>
  <si>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</si>
  <si>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</si>
  <si>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</si>
  <si>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</si>
  <si>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</si>
  <si>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</si>
  <si>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</si>
  <si>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</si>
  <si>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</si>
  <si>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</si>
  <si>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</si>
  <si>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</si>
  <si>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</si>
  <si>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</si>
  <si>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</si>
  <si>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</si>
  <si>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</si>
  <si>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</si>
  <si>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</si>
  <si>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</si>
  <si>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</si>
  <si>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</si>
  <si>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</si>
  <si>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</si>
  <si>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</si>
  <si>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</si>
  <si>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</si>
  <si>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</si>
  <si>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</si>
  <si>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</si>
  <si>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</si>
  <si>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</si>
  <si>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</si>
  <si>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</si>
  <si>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</si>
  <si>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</si>
  <si>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</si>
  <si>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</si>
  <si>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</si>
  <si>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</si>
  <si>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</si>
  <si>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</si>
  <si>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</si>
  <si>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</si>
  <si>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</si>
  <si>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</si>
  <si>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</si>
  <si>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</si>
  <si>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</si>
  <si>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</si>
  <si>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</si>
  <si>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</si>
  <si>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</si>
  <si>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</si>
  <si>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</si>
  <si>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</si>
  <si>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</si>
  <si>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</si>
  <si>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</si>
  <si>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</si>
  <si>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</si>
  <si>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</si>
  <si>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</si>
  <si>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</si>
  <si>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</si>
  <si>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</si>
  <si>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</si>
  <si>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</si>
  <si>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</si>
  <si>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</si>
  <si>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</si>
  <si>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</si>
  <si>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</si>
  <si>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</si>
  <si>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</si>
  <si>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</si>
  <si>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</si>
  <si>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</si>
  <si>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</si>
  <si>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</si>
  <si>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</si>
  <si>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</si>
  <si>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</si>
  <si>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</si>
  <si>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</si>
  <si>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</si>
  <si>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</si>
  <si>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</si>
  <si>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</si>
  <si>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</si>
  <si>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</si>
  <si>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</si>
  <si>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</si>
  <si>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</si>
  <si>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</si>
  <si>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</si>
  <si>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</si>
  <si>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</si>
  <si>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</si>
  <si>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</si>
  <si>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</si>
  <si>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</si>
  <si>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</si>
  <si>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</si>
  <si>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</si>
  <si>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</si>
  <si>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</si>
  <si>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</si>
  <si>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</si>
  <si>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</si>
  <si>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</si>
  <si>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</si>
  <si>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</si>
  <si>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</si>
  <si>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</si>
  <si>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</si>
  <si>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</si>
  <si>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</si>
  <si>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</si>
  <si>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</si>
  <si>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</si>
  <si>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</si>
  <si>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</si>
  <si>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</si>
  <si>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</si>
  <si>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</si>
  <si>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</si>
  <si>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</si>
  <si>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</si>
  <si>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</si>
  <si>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</si>
  <si>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</si>
  <si>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</si>
  <si>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</si>
  <si>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</si>
  <si>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</si>
  <si>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</si>
  <si>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</si>
  <si>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</si>
  <si>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</si>
  <si>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</si>
  <si>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</si>
  <si>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</si>
  <si>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</si>
  <si>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</si>
  <si>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</si>
  <si>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</si>
  <si>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</si>
  <si>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</si>
  <si>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</si>
  <si>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</si>
  <si>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</si>
  <si>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</si>
  <si>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</si>
  <si>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</si>
  <si>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</si>
  <si>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</si>
  <si>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</si>
  <si>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</si>
  <si>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</si>
  <si>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</si>
  <si>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</si>
  <si>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</si>
  <si>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</si>
  <si>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</si>
  <si>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</si>
  <si>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</si>
  <si>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</si>
  <si>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</si>
  <si>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</si>
  <si>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</si>
  <si>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</si>
  <si>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</si>
  <si>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</si>
  <si>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</si>
  <si>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</si>
  <si>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</si>
  <si>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</si>
  <si>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</si>
  <si>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</si>
  <si>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</si>
  <si>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</si>
  <si>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</si>
  <si>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</si>
  <si>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</si>
  <si>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</si>
  <si>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</si>
  <si>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</si>
  <si>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</si>
  <si>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</si>
  <si>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</si>
  <si>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</si>
  <si>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</si>
  <si>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</si>
  <si>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</si>
  <si>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</si>
  <si>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</si>
  <si>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</si>
  <si>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</si>
  <si>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</si>
  <si>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</si>
  <si>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</si>
  <si>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</si>
  <si>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</si>
  <si>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</si>
  <si>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</si>
  <si>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</si>
  <si>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</si>
  <si>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</si>
  <si>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</si>
  <si>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</si>
  <si>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</si>
  <si>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</si>
  <si>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</si>
  <si>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</si>
  <si>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</si>
  <si>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</si>
  <si>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</si>
  <si>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</si>
  <si>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</si>
  <si>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</si>
  <si>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</si>
  <si>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</si>
  <si>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</si>
  <si>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</si>
  <si>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</si>
  <si>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</si>
  <si>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</si>
  <si>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</si>
  <si>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</si>
  <si>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</si>
  <si>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</si>
  <si>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</si>
  <si>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</si>
  <si>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</si>
  <si>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</si>
  <si>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</si>
  <si>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</si>
  <si>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</si>
  <si>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</si>
  <si>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</si>
  <si>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</si>
  <si>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</si>
  <si>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</si>
  <si>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</si>
  <si>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</si>
  <si>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</si>
  <si>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</si>
  <si>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</si>
  <si>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</si>
  <si>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</si>
  <si>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</si>
  <si>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</si>
  <si>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</si>
  <si>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</si>
  <si>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</si>
  <si>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</si>
  <si>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</si>
  <si>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</si>
  <si>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</si>
  <si>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</si>
  <si>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</si>
  <si>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</si>
  <si>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</si>
  <si>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</si>
  <si>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</si>
  <si>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</si>
  <si>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</si>
  <si>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</si>
  <si>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</si>
  <si>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</si>
  <si>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</si>
  <si>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</si>
  <si>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</si>
  <si>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</si>
  <si>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</si>
  <si>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</si>
  <si>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</si>
  <si>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</si>
  <si>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</si>
  <si>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</si>
  <si>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</si>
  <si>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</si>
  <si>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</si>
  <si>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</si>
  <si>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</si>
  <si>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</si>
  <si>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</si>
  <si>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</si>
  <si>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</si>
  <si>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</si>
  <si>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</si>
  <si>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</si>
  <si>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</si>
  <si>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</si>
  <si>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</si>
  <si>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</si>
  <si>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</si>
  <si>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</si>
  <si>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</si>
  <si>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</si>
  <si>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</si>
  <si>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</si>
  <si>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</si>
  <si>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</si>
  <si>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</si>
  <si>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</si>
  <si>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</si>
  <si>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</si>
  <si>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</si>
  <si>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</si>
  <si>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</si>
  <si>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</si>
  <si>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</si>
  <si>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</si>
  <si>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</si>
  <si>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</si>
  <si>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</si>
  <si>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</si>
  <si>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</si>
  <si>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</si>
  <si>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</si>
  <si>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</si>
  <si>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</si>
  <si>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</si>
  <si>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</si>
  <si>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</si>
  <si>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</si>
  <si>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</si>
  <si>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</si>
  <si>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</si>
  <si>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</si>
  <si>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</si>
  <si>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</si>
  <si>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</si>
  <si>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</si>
  <si>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</si>
  <si>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</si>
  <si>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</si>
  <si>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</si>
  <si>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</si>
  <si>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</si>
  <si>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</si>
  <si>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</si>
  <si>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</si>
  <si>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</si>
  <si>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</si>
  <si>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</si>
  <si>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</si>
  <si>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</si>
  <si>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</si>
  <si>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</si>
  <si>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</si>
  <si>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</si>
  <si>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</si>
  <si>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</si>
  <si>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</si>
  <si>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</si>
  <si>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</si>
  <si>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</si>
  <si>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</si>
  <si>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</si>
  <si>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</si>
  <si>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</si>
  <si>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</si>
  <si>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</si>
  <si>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</si>
  <si>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</si>
  <si>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</si>
  <si>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</si>
  <si>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</si>
  <si>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</si>
  <si>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</si>
  <si>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</si>
  <si>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</si>
  <si>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</si>
  <si>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</si>
  <si>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</si>
  <si>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</si>
  <si>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</si>
  <si>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</si>
  <si>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</si>
  <si>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</si>
  <si>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</si>
  <si>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</si>
  <si>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</si>
  <si>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</si>
  <si>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</si>
  <si>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</si>
  <si>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</si>
  <si>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</si>
  <si>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</si>
  <si>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</si>
  <si>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</si>
  <si>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</si>
  <si>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</si>
  <si>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</si>
  <si>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</si>
  <si>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</si>
  <si>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</si>
  <si>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</si>
  <si>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</si>
  <si>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</si>
  <si>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</si>
  <si>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</si>
  <si>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</si>
  <si>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</si>
  <si>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</si>
  <si>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</si>
  <si>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</si>
  <si>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</si>
  <si>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</si>
  <si>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</si>
  <si>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</si>
  <si>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</si>
  <si>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</si>
  <si>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</si>
  <si>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</si>
  <si>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</si>
  <si>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</si>
  <si>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</si>
  <si>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</si>
  <si>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</si>
  <si>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</si>
  <si>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</si>
  <si>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</si>
  <si>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</si>
  <si>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</si>
  <si>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</si>
  <si>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</si>
  <si>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</si>
  <si>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</si>
  <si>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</si>
  <si>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</si>
  <si>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</si>
  <si>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</si>
  <si>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</si>
  <si>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</si>
  <si>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</si>
  <si>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</si>
  <si>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</si>
  <si>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</si>
  <si>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</si>
  <si>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</si>
  <si>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</si>
  <si>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</si>
  <si>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</si>
  <si>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</si>
  <si>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</si>
  <si>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</si>
  <si>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</si>
  <si>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</si>
  <si>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</si>
  <si>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</si>
  <si>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</si>
  <si>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</si>
  <si>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</si>
  <si>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</si>
  <si>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</si>
  <si>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</si>
  <si>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</si>
  <si>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</si>
  <si>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</si>
  <si>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</si>
  <si>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</si>
  <si>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</si>
  <si>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</si>
  <si>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</si>
  <si>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</si>
  <si>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</si>
  <si>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</si>
  <si>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</si>
  <si>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</si>
  <si>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</si>
  <si>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</si>
  <si>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</si>
  <si>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</si>
  <si>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</si>
  <si>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</si>
  <si>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</si>
  <si>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</si>
  <si>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</si>
  <si>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</si>
  <si>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</si>
  <si>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</si>
  <si>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</si>
  <si>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</si>
  <si>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</si>
  <si>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</si>
  <si>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</si>
  <si>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</si>
  <si>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</si>
  <si>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</si>
  <si>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</si>
  <si>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</si>
  <si>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</si>
  <si>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</si>
  <si>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</si>
  <si>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</si>
  <si>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</si>
  <si>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</si>
  <si>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</si>
  <si>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</si>
  <si>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</si>
  <si>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</si>
  <si>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</si>
  <si>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</si>
  <si>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</si>
  <si>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</si>
  <si>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</si>
  <si>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</si>
  <si>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</si>
  <si>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</si>
  <si>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</si>
  <si>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</si>
  <si>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</si>
  <si>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</si>
  <si>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</si>
  <si>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</si>
  <si>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</si>
  <si>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</si>
  <si>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</si>
  <si>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</si>
  <si>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</si>
  <si>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</si>
  <si>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</si>
  <si>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</si>
  <si>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</si>
  <si>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</si>
  <si>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</si>
  <si>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</si>
  <si>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</si>
  <si>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</si>
  <si>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</si>
  <si>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</si>
  <si>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</si>
  <si>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</si>
  <si>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</si>
  <si>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</si>
  <si>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</si>
  <si>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</si>
  <si>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</si>
  <si>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</si>
  <si>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</si>
  <si>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</si>
  <si>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</si>
  <si>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</si>
  <si>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</si>
  <si>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</si>
  <si>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</si>
  <si>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</si>
  <si>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</si>
  <si>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</si>
  <si>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</si>
  <si>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</si>
  <si>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</si>
  <si>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</si>
  <si>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</si>
  <si>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</si>
  <si>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</si>
  <si>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</si>
  <si>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</si>
  <si>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</si>
  <si>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</si>
  <si>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</si>
  <si>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</si>
  <si>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</si>
  <si>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</si>
  <si>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</si>
  <si>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</si>
  <si>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</si>
  <si>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</si>
  <si>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</si>
  <si>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</si>
  <si>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</si>
  <si>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</si>
  <si>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</si>
  <si>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</si>
  <si>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</si>
  <si>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</si>
  <si>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</si>
  <si>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</si>
  <si>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</si>
  <si>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</si>
  <si>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</si>
  <si>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</si>
  <si>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</si>
  <si>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</si>
  <si>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</si>
  <si>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</si>
  <si>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</si>
  <si>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</si>
  <si>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</si>
  <si>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</si>
  <si>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</si>
  <si>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</si>
  <si>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</si>
  <si>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</si>
  <si>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</si>
  <si>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</si>
  <si>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</si>
  <si>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</si>
  <si>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</si>
  <si>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</si>
  <si>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</si>
  <si>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</si>
  <si>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</si>
  <si>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</si>
  <si>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</si>
  <si>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</si>
  <si>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</si>
  <si>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</si>
  <si>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</si>
  <si>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</si>
  <si>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</si>
  <si>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</si>
  <si>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</si>
  <si>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</si>
  <si>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</si>
  <si>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</si>
  <si>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</si>
  <si>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</si>
  <si>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</si>
  <si>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</si>
  <si>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</si>
  <si>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</si>
  <si>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</si>
  <si>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</si>
  <si>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</si>
  <si>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</si>
  <si>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</si>
  <si>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</si>
  <si>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</si>
  <si>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</si>
  <si>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</si>
  <si>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</si>
  <si>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</si>
  <si>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</si>
  <si>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</si>
  <si>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</si>
  <si>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</si>
  <si>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</si>
  <si>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</si>
  <si>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</si>
  <si>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</si>
  <si>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</si>
  <si>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</si>
  <si>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</si>
  <si>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</si>
  <si>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</si>
  <si>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</si>
  <si>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</si>
  <si>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</si>
  <si>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</si>
  <si>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</si>
  <si>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</si>
  <si>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</si>
  <si>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</si>
  <si>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</si>
  <si>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</si>
  <si>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</si>
  <si>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</si>
  <si>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</si>
  <si>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</si>
  <si>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</si>
  <si>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</si>
  <si>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</si>
  <si>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</si>
  <si>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</si>
  <si>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</si>
  <si>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</si>
  <si>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</si>
  <si>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</si>
  <si>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</si>
  <si>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</si>
  <si>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</si>
  <si>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</si>
  <si>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</si>
  <si>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</si>
  <si>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</si>
  <si>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</si>
  <si>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</si>
  <si>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</si>
  <si>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</si>
  <si>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</si>
  <si>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</si>
  <si>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</si>
  <si>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</si>
  <si>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</si>
  <si>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</si>
  <si>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</si>
  <si>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</si>
  <si>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</si>
  <si>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</si>
  <si>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</si>
  <si>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</si>
  <si>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</si>
  <si>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</si>
  <si>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</si>
  <si>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</si>
  <si>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</si>
  <si>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</si>
  <si>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</si>
  <si>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</si>
  <si>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</si>
  <si>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</si>
  <si>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</si>
  <si>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</si>
  <si>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</si>
  <si>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</si>
  <si>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</si>
  <si>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</si>
  <si>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</si>
  <si>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</si>
  <si>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</si>
  <si>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</si>
  <si>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</si>
  <si>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</si>
  <si>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</si>
  <si>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</si>
  <si>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</si>
  <si>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</si>
  <si>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</si>
  <si>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</si>
  <si>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</si>
  <si>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</si>
  <si>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</si>
  <si>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</si>
  <si>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</si>
  <si>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</si>
  <si>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</si>
  <si>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</si>
  <si>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</si>
  <si>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</si>
  <si>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</si>
  <si>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</si>
  <si>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</si>
  <si>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</si>
  <si>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</si>
  <si>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</si>
  <si>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</si>
  <si>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</si>
  <si>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</si>
  <si>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</si>
  <si>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</si>
  <si>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</si>
  <si>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</si>
  <si>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</si>
  <si>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</si>
  <si>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</si>
  <si>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</si>
  <si>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</si>
  <si>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</si>
  <si>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</si>
  <si>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</si>
  <si>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</si>
  <si>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</si>
  <si>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</si>
  <si>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</si>
  <si>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</si>
  <si>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</si>
  <si>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</si>
  <si>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</si>
  <si>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</si>
  <si>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</si>
  <si>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</si>
  <si>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</si>
  <si>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</si>
  <si>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</si>
  <si>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</si>
  <si>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</si>
  <si>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</si>
  <si>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</si>
  <si>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</si>
  <si>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</si>
  <si>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</si>
  <si>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</si>
  <si>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</si>
  <si>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</si>
  <si>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</si>
  <si>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</si>
  <si>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</si>
  <si>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</si>
  <si>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</si>
  <si>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</si>
  <si>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</si>
  <si>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</si>
  <si>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</si>
  <si>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</si>
  <si>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</si>
  <si>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</si>
  <si>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</si>
  <si>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</si>
  <si>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</si>
  <si>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</si>
  <si>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</si>
  <si>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</si>
  <si>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</si>
  <si>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</si>
  <si>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</si>
  <si>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</si>
  <si>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</si>
  <si>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</si>
  <si>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</si>
  <si>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</si>
  <si>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</si>
  <si>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</si>
  <si>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</si>
  <si>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</si>
  <si>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</si>
  <si>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</si>
  <si>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</si>
  <si>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</si>
  <si>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</si>
  <si>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</si>
  <si>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</si>
  <si>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</si>
  <si>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</si>
  <si>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</si>
  <si>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</si>
  <si>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</si>
  <si>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</si>
  <si>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</si>
  <si>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</si>
  <si>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</si>
  <si>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</si>
  <si>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</si>
  <si>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</si>
  <si>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</si>
  <si>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</si>
  <si>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</si>
  <si>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</si>
  <si>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</si>
  <si>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</si>
  <si>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</si>
  <si>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</si>
  <si>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</si>
  <si>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</si>
  <si>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</si>
  <si>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</si>
  <si>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</si>
  <si>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</si>
  <si>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</si>
  <si>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</si>
  <si>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</si>
  <si>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</si>
  <si>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</si>
  <si>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</si>
  <si>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</si>
  <si>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</si>
  <si>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</si>
  <si>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</si>
  <si>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</si>
  <si>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</si>
  <si>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</si>
  <si>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</si>
  <si>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</si>
  <si>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</si>
  <si>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</si>
  <si>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</si>
  <si>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</si>
  <si>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</si>
  <si>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</si>
  <si>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</si>
  <si>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</si>
  <si>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</si>
  <si>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</si>
  <si>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</si>
  <si>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</si>
  <si>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</si>
  <si>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</si>
  <si>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</si>
  <si>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</si>
  <si>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</si>
  <si>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</si>
  <si>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</si>
  <si>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</si>
  <si>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</si>
  <si>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</si>
  <si>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</si>
  <si>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</si>
  <si>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</si>
  <si>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</si>
  <si>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</si>
  <si>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</si>
  <si>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</si>
  <si>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</si>
  <si>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</si>
  <si>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</si>
  <si>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</si>
  <si>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</si>
  <si>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</si>
  <si>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</si>
  <si>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</si>
  <si>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</si>
  <si>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</si>
  <si>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</si>
  <si>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</si>
  <si>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</si>
  <si>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</si>
  <si>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</si>
  <si>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</si>
  <si>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</si>
  <si>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</si>
  <si>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</si>
  <si>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</si>
  <si>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</si>
  <si>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</si>
  <si>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</si>
  <si>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</si>
  <si>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</si>
  <si>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</si>
  <si>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</si>
  <si>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</si>
  <si>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</si>
  <si>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</si>
  <si>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</si>
  <si>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</si>
  <si>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</si>
  <si>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</si>
  <si>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</si>
  <si>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</si>
  <si>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</si>
  <si>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</si>
  <si>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</si>
  <si>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</si>
  <si>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</si>
  <si>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</si>
  <si>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</si>
  <si>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</si>
  <si>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</si>
  <si>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</si>
  <si>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</si>
  <si>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</si>
  <si>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</si>
  <si>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</si>
  <si>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</si>
  <si>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</si>
  <si>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</si>
  <si>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</si>
  <si>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</si>
  <si>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</si>
  <si>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</si>
  <si>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</si>
  <si>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</si>
  <si>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</si>
  <si>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</si>
  <si>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</si>
  <si>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</si>
  <si>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</si>
  <si>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</si>
  <si>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</si>
  <si>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</si>
  <si>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</si>
  <si>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</si>
  <si>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</si>
  <si>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</si>
  <si>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</si>
  <si>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</si>
  <si>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</si>
  <si>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</si>
  <si>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</si>
  <si>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</si>
  <si>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</si>
  <si>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</si>
  <si>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</si>
  <si>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</si>
  <si>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</si>
  <si>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</si>
  <si>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</si>
  <si>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</si>
  <si>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</si>
  <si>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</si>
  <si>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</si>
  <si>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</si>
  <si>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</si>
  <si>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</si>
  <si>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</si>
  <si>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</si>
  <si>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</si>
  <si>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</si>
  <si>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</si>
  <si>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</si>
  <si>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</si>
  <si>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</si>
  <si>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</si>
  <si>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</si>
  <si>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</si>
  <si>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</si>
  <si>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</si>
  <si>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</si>
  <si>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</si>
  <si>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</si>
  <si>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</si>
  <si>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</si>
  <si>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</si>
  <si>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</si>
  <si>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</si>
  <si>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</si>
  <si>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</si>
  <si>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</si>
  <si>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</si>
  <si>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</si>
  <si>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</si>
  <si>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</si>
  <si>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</si>
  <si>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</si>
  <si>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</si>
  <si>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</si>
  <si>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</si>
  <si>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</si>
  <si>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</si>
  <si>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</si>
  <si>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</si>
  <si>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</si>
  <si>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</si>
  <si>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</si>
  <si>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</si>
  <si>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</si>
  <si>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</si>
  <si>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</si>
  <si>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</si>
  <si>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</si>
  <si>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</si>
  <si>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</si>
  <si>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</si>
  <si>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</si>
  <si>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</si>
  <si>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</si>
  <si>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</si>
  <si>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</si>
  <si>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</si>
  <si>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</si>
  <si>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</si>
  <si>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</si>
  <si>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</si>
  <si>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</si>
  <si>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</si>
  <si>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</si>
  <si>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</si>
  <si>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</si>
  <si>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</si>
  <si>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</si>
  <si>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</si>
  <si>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</si>
  <si>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</si>
  <si>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</si>
  <si>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</si>
  <si>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</si>
  <si>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</si>
  <si>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</si>
  <si>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</si>
  <si>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</si>
  <si>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</si>
  <si>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</si>
  <si>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</si>
  <si>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</si>
  <si>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</si>
  <si>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</si>
  <si>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</si>
  <si>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</si>
  <si>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</si>
  <si>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</si>
  <si>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</si>
  <si>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</si>
  <si>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</si>
  <si>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</si>
  <si>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</si>
  <si>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</si>
  <si>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</si>
  <si>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</si>
  <si>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</si>
  <si>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</si>
  <si>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</si>
  <si>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</si>
  <si>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</si>
  <si>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</si>
  <si>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</si>
  <si>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</si>
  <si>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</si>
  <si>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</si>
  <si>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</si>
  <si>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</si>
  <si>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</si>
  <si>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</si>
  <si>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</si>
  <si>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</si>
  <si>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</si>
  <si>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</si>
  <si>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</si>
  <si>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</si>
  <si>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</si>
  <si>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</si>
  <si>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</si>
  <si>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</si>
  <si>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</si>
  <si>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</si>
  <si>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</si>
  <si>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</si>
  <si>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</si>
  <si>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</si>
  <si>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</si>
  <si>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</si>
  <si>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</si>
  <si>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</si>
  <si>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</si>
  <si>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</si>
  <si>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</si>
  <si>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</si>
  <si>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</si>
  <si>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</si>
  <si>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</si>
  <si>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</si>
  <si>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</si>
  <si>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</si>
  <si>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</si>
  <si>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</si>
  <si>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</si>
  <si>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</si>
  <si>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</si>
  <si>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</si>
  <si>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</si>
  <si>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</si>
  <si>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</si>
  <si>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</si>
  <si>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</si>
  <si>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</si>
  <si>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</si>
  <si>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</si>
  <si>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</si>
  <si>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</si>
  <si>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</si>
  <si>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</si>
  <si>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</si>
  <si>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</si>
  <si>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</si>
  <si>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</si>
  <si>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</si>
  <si>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</si>
  <si>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</si>
  <si>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</si>
  <si>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</si>
  <si>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</si>
  <si>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</si>
  <si>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</si>
  <si>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</si>
  <si>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</si>
  <si>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</si>
  <si>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</si>
  <si>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</si>
  <si>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</si>
  <si>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</si>
  <si>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</si>
  <si>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</si>
  <si>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</si>
  <si>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</si>
  <si>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</si>
  <si>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</si>
  <si>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</si>
  <si>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</si>
  <si>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</si>
  <si>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</si>
  <si>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</si>
  <si>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</si>
  <si>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</si>
  <si>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</si>
  <si>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</si>
  <si>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</si>
  <si>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</si>
  <si>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</si>
  <si>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</si>
  <si>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</si>
  <si>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</si>
  <si>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</si>
  <si>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</si>
  <si>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</si>
  <si>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</si>
  <si>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</si>
  <si>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</si>
  <si>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</si>
  <si>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</si>
  <si>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</si>
  <si>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</si>
  <si>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</si>
  <si>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</si>
  <si>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</si>
  <si>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</si>
  <si>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</si>
  <si>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</si>
  <si>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</si>
  <si>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</si>
  <si>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</si>
  <si>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</si>
  <si>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</si>
  <si>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</si>
  <si>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</si>
  <si>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</si>
  <si>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</si>
  <si>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</si>
  <si>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</si>
  <si>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</si>
  <si>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</si>
  <si>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</si>
  <si>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</si>
  <si>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</si>
  <si>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</si>
  <si>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</si>
  <si>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</si>
  <si>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</si>
  <si>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</si>
  <si>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</si>
  <si>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</si>
  <si>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</si>
  <si>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</si>
  <si>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</si>
  <si>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</si>
  <si>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</si>
  <si>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</si>
  <si>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</si>
  <si>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</si>
  <si>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</si>
  <si>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</si>
  <si>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</si>
  <si>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</si>
  <si>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</si>
  <si>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</si>
  <si>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</si>
  <si>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</si>
  <si>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</si>
  <si>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</si>
  <si>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</si>
  <si>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</si>
  <si>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</si>
  <si>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</si>
  <si>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</si>
  <si>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</si>
  <si>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</si>
  <si>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</si>
  <si>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</si>
  <si>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</si>
  <si>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</si>
  <si>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</si>
  <si>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</si>
  <si>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</si>
  <si>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</si>
  <si>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</si>
  <si>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</si>
  <si>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</si>
  <si>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</si>
  <si>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</si>
  <si>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</si>
  <si>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</si>
  <si>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</si>
  <si>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</si>
  <si>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</si>
  <si>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</si>
  <si>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</si>
  <si>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</si>
  <si>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</si>
  <si>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</si>
  <si>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</si>
  <si>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</si>
  <si>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</si>
  <si>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</si>
  <si>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</si>
  <si>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</si>
  <si>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</si>
  <si>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</si>
  <si>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</si>
  <si>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</si>
  <si>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</si>
  <si>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</si>
  <si>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</si>
  <si>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</si>
  <si>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</si>
  <si>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</si>
  <si>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</si>
  <si>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</si>
  <si>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</si>
  <si>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</si>
  <si>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</si>
  <si>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</si>
  <si>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</si>
  <si>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</si>
  <si>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</si>
  <si>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</si>
  <si>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</si>
  <si>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</si>
  <si>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</si>
  <si>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</si>
  <si>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</si>
  <si>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</si>
  <si>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</si>
  <si>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</si>
  <si>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</si>
  <si>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</si>
  <si>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</si>
  <si>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</si>
  <si>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</si>
  <si>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</si>
  <si>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</si>
  <si>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</si>
  <si>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</si>
  <si>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</si>
  <si>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</si>
  <si>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</si>
  <si>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</si>
  <si>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</si>
  <si>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</si>
  <si>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</si>
  <si>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</si>
  <si>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</si>
  <si>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</si>
  <si>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</si>
  <si>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</si>
  <si>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</si>
  <si>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</si>
  <si>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</si>
  <si>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</si>
  <si>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</si>
  <si>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</si>
  <si>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</si>
  <si>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</si>
  <si>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</si>
  <si>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</si>
  <si>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</si>
  <si>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</si>
  <si>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</si>
  <si>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</si>
  <si>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</si>
  <si>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</si>
  <si>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</si>
  <si>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</si>
  <si>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</si>
  <si>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</si>
  <si>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</si>
  <si>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</si>
  <si>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</si>
  <si>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</si>
  <si>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</si>
  <si>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</si>
  <si>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</si>
  <si>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</si>
  <si>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</si>
  <si>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</si>
  <si>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</si>
  <si>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</si>
  <si>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</si>
  <si>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</si>
  <si>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</si>
  <si>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</si>
  <si>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</si>
  <si>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</si>
  <si>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</si>
  <si>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</si>
  <si>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</si>
  <si>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</si>
  <si>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</si>
  <si>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</si>
  <si>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</si>
  <si>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</si>
  <si>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</si>
  <si>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</si>
  <si>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</si>
  <si>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</si>
  <si>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</si>
  <si>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</si>
  <si>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</si>
  <si>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</si>
  <si>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</si>
  <si>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</si>
  <si>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</si>
  <si>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</si>
  <si>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</si>
  <si>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</si>
  <si>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</si>
  <si>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</si>
  <si>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</si>
  <si>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</si>
  <si>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</si>
  <si>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</si>
  <si>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</si>
  <si>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</si>
  <si>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</si>
  <si>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</si>
  <si>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</si>
  <si>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</si>
  <si>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</si>
  <si>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</si>
  <si>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</si>
  <si>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</si>
  <si>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</si>
  <si>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</si>
  <si>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</si>
  <si>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</si>
  <si>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</si>
  <si>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</si>
  <si>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</si>
  <si>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</si>
  <si>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</si>
  <si>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</si>
  <si>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</si>
  <si>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</si>
  <si>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</si>
  <si>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</si>
  <si>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</si>
  <si>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</si>
  <si>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</si>
  <si>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</si>
  <si>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</si>
  <si>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</si>
  <si>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</si>
  <si>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</si>
  <si>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</si>
  <si>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</si>
  <si>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</si>
  <si>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</si>
  <si>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</si>
  <si>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</si>
  <si>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</si>
  <si>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</si>
  <si>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</si>
  <si>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</si>
  <si>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</si>
  <si>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</si>
  <si>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</si>
  <si>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</si>
  <si>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</si>
  <si>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</si>
  <si>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</si>
  <si>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</si>
  <si>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</si>
  <si>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</si>
  <si>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</si>
  <si>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</si>
  <si>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</si>
  <si>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</si>
  <si>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</si>
  <si>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</si>
  <si>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</si>
  <si>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</si>
  <si>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</si>
  <si>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</si>
  <si>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</si>
  <si>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</si>
  <si>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</si>
  <si>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</si>
  <si>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</si>
  <si>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</si>
  <si>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</si>
  <si>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</si>
  <si>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</si>
  <si>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</si>
  <si>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</si>
  <si>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</si>
  <si>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</si>
  <si>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</si>
  <si>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</si>
  <si>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</si>
  <si>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</si>
  <si>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</si>
  <si>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</si>
  <si>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</si>
  <si>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</si>
  <si>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</si>
  <si>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</si>
  <si>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</si>
  <si>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</si>
  <si>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</si>
  <si>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</si>
  <si>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</si>
  <si>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</si>
  <si>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</si>
  <si>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</si>
  <si>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</si>
  <si>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</si>
  <si>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</si>
  <si>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</si>
  <si>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</si>
  <si>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</si>
  <si>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</si>
  <si>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</si>
  <si>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</si>
  <si>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</si>
  <si>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</si>
  <si>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</si>
  <si>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</si>
  <si>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</si>
  <si>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</si>
  <si>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</si>
  <si>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</si>
  <si>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</si>
  <si>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</si>
  <si>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</si>
  <si>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</si>
  <si>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</si>
  <si>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</si>
  <si>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</si>
  <si>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</si>
  <si>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</si>
  <si>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</si>
  <si>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</si>
  <si>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</si>
  <si>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</si>
  <si>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</si>
  <si>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</si>
  <si>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</si>
  <si>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</si>
  <si>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</si>
  <si>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</si>
  <si>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</si>
  <si>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</si>
  <si>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</si>
  <si>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</si>
  <si>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</si>
  <si>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</si>
  <si>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</si>
  <si>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</si>
  <si>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</si>
  <si>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</si>
  <si>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</si>
  <si>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</si>
  <si>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</si>
  <si>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</si>
  <si>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</si>
  <si>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</si>
  <si>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</si>
  <si>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</si>
  <si>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</si>
  <si>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</si>
  <si>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</si>
  <si>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</si>
  <si>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</si>
  <si>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</si>
  <si>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</si>
  <si>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</si>
  <si>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</si>
  <si>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</si>
  <si>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</si>
  <si>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</si>
  <si>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</si>
  <si>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</si>
  <si>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</si>
  <si>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</si>
  <si>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</si>
  <si>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</si>
  <si>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</si>
  <si>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</si>
  <si>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</si>
  <si>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</si>
  <si>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</si>
  <si>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</si>
  <si>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</si>
  <si>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</si>
  <si>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</si>
  <si>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</si>
  <si>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</si>
  <si>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</si>
  <si>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</si>
  <si>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</si>
  <si>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</si>
  <si>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</si>
  <si>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</si>
  <si>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</si>
  <si>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</si>
  <si>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</si>
  <si>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</si>
  <si>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</si>
  <si>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</si>
  <si>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</si>
  <si>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</si>
  <si>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</si>
  <si>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</si>
  <si>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</si>
  <si>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</si>
  <si>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</si>
  <si>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</si>
  <si>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</si>
  <si>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</si>
  <si>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</si>
  <si>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</si>
  <si>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</si>
  <si>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</si>
  <si>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</si>
  <si>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</si>
  <si>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</si>
  <si>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</si>
  <si>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</si>
  <si>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</si>
  <si>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</si>
  <si>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</si>
  <si>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</si>
  <si>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</si>
  <si>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</si>
  <si>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</si>
  <si>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</si>
  <si>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</si>
  <si>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</si>
  <si>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</si>
  <si>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</si>
  <si>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</si>
  <si>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</si>
  <si>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</si>
  <si>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</si>
  <si>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</si>
  <si>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</si>
  <si>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</si>
  <si>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</si>
  <si>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</si>
  <si>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</si>
  <si>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</si>
  <si>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</si>
  <si>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</si>
  <si>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</si>
  <si>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</si>
  <si>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</si>
  <si>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</si>
  <si>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</si>
  <si>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</si>
  <si>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</si>
  <si>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</si>
  <si>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</si>
  <si>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</si>
  <si>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</si>
  <si>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</si>
  <si>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</si>
  <si>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</si>
  <si>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</si>
  <si>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</si>
  <si>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</si>
  <si>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</si>
  <si>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</si>
  <si>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</si>
  <si>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</si>
  <si>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</si>
  <si>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</si>
  <si>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</si>
  <si>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</si>
  <si>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</si>
  <si>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</si>
  <si>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</si>
  <si>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</si>
  <si>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</si>
  <si>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</si>
  <si>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</si>
  <si>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</si>
  <si>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</si>
  <si>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</si>
  <si>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</si>
  <si>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</si>
  <si>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</si>
  <si>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</si>
  <si>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</si>
  <si>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</si>
  <si>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</si>
  <si>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</si>
  <si>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</si>
  <si>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</si>
  <si>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</si>
  <si>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</si>
  <si>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</si>
  <si>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</si>
  <si>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</si>
  <si>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</si>
  <si>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</si>
  <si>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</si>
  <si>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</si>
  <si>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</si>
  <si>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</si>
  <si>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</si>
  <si>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</si>
  <si>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</si>
  <si>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</si>
  <si>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</si>
  <si>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</si>
  <si>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</si>
  <si>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</si>
  <si>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</si>
  <si>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</si>
  <si>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</si>
  <si>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</si>
  <si>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</si>
  <si>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</si>
  <si>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</si>
  <si>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</si>
  <si>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</si>
  <si>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</si>
  <si>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</si>
  <si>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</si>
  <si>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</si>
  <si>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</si>
  <si>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</si>
  <si>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</si>
  <si>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</si>
  <si>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</si>
  <si>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</si>
  <si>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</si>
  <si>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</si>
  <si>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</si>
  <si>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</si>
  <si>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</si>
  <si>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</si>
  <si>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</si>
  <si>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</si>
  <si>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</si>
  <si>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</si>
  <si>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</si>
  <si>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</si>
  <si>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</si>
  <si>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</si>
  <si>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</si>
  <si>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</si>
  <si>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</si>
  <si>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</si>
  <si>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</si>
  <si>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</si>
  <si>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</si>
  <si>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</si>
  <si>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</si>
  <si>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</si>
  <si>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</si>
  <si>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</si>
  <si>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</si>
  <si>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</si>
  <si>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</si>
  <si>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</si>
  <si>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</si>
  <si>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</si>
  <si>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</si>
  <si>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</si>
  <si>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</si>
  <si>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</si>
  <si>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</si>
  <si>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</si>
  <si>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</si>
  <si>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</si>
  <si>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</si>
  <si>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</si>
  <si>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</si>
  <si>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</si>
  <si>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</si>
  <si>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</si>
  <si>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</si>
  <si>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</si>
  <si>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</si>
  <si>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</si>
  <si>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</si>
  <si>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</si>
  <si>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</si>
  <si>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</si>
  <si>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</si>
  <si>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</si>
  <si>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</si>
  <si>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</si>
  <si>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</si>
  <si>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</si>
  <si>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</si>
  <si>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</si>
  <si>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</si>
  <si>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</si>
  <si>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</si>
  <si>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</si>
  <si>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</si>
  <si>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</si>
  <si>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</si>
  <si>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</si>
  <si>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</si>
  <si>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</si>
  <si>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</si>
  <si>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</si>
  <si>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</si>
  <si>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</si>
  <si>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</si>
  <si>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</si>
  <si>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</si>
  <si>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</si>
  <si>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</si>
  <si>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</si>
  <si>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</si>
  <si>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</si>
  <si>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</si>
  <si>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</si>
  <si>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</si>
  <si>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</si>
  <si>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</si>
  <si>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</si>
  <si>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</si>
  <si>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</si>
  <si>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</si>
  <si>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</si>
  <si>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</si>
  <si>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</si>
  <si>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</si>
  <si>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</si>
  <si>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</si>
  <si>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</si>
  <si>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</si>
  <si>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</si>
  <si>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</si>
  <si>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</si>
  <si>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</si>
  <si>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</si>
  <si>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</si>
  <si>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</si>
  <si>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</si>
  <si>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</si>
  <si>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</si>
  <si>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</si>
  <si>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</si>
  <si>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</si>
  <si>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</si>
  <si>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</si>
  <si>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</si>
  <si>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</si>
  <si>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</si>
  <si>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</si>
  <si>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</si>
  <si>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</si>
  <si>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</si>
  <si>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</si>
  <si>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</si>
  <si>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</si>
  <si>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</si>
  <si>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</si>
  <si>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</si>
  <si>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</si>
  <si>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</si>
  <si>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</si>
  <si>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</si>
  <si>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</si>
  <si>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</si>
  <si>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</si>
  <si>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</si>
  <si>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</si>
  <si>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</si>
  <si>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</si>
  <si>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</si>
  <si>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</si>
  <si>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</si>
  <si>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</si>
  <si>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</si>
  <si>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</si>
  <si>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</si>
  <si>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</si>
  <si>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</si>
  <si>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</si>
  <si>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</si>
  <si>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</si>
  <si>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</si>
  <si>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</si>
  <si>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</si>
  <si>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</si>
  <si>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</si>
  <si>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</si>
  <si>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</si>
  <si>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</si>
  <si>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</si>
  <si>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</si>
  <si>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</si>
  <si>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</si>
  <si>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</si>
  <si>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</si>
  <si>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</si>
  <si>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</si>
  <si>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</si>
  <si>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</si>
  <si>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</si>
  <si>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</si>
  <si>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</si>
  <si>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</si>
  <si>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</si>
  <si>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</si>
  <si>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</si>
  <si>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</si>
  <si>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</si>
  <si>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</si>
  <si>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</si>
  <si>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</si>
  <si>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</si>
  <si>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</si>
  <si>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</si>
  <si>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</si>
  <si>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</si>
  <si>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</si>
  <si>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</si>
  <si>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</si>
  <si>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</si>
  <si>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</si>
  <si>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</si>
  <si>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</si>
  <si>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</si>
  <si>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</si>
  <si>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</si>
  <si>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</si>
  <si>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</si>
  <si>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</si>
  <si>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</si>
  <si>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</si>
  <si>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</si>
  <si>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</si>
  <si>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</si>
  <si>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</si>
  <si>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</si>
  <si>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</si>
  <si>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</si>
  <si>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</si>
  <si>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</si>
  <si>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</si>
  <si>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</si>
  <si>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</si>
  <si>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</si>
  <si>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</si>
  <si>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</si>
  <si>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</si>
  <si>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</si>
  <si>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</si>
  <si>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</si>
  <si>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</si>
  <si>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</si>
  <si>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</si>
  <si>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</si>
  <si>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</si>
  <si>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</si>
  <si>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</si>
  <si>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</si>
  <si>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</si>
  <si>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</si>
  <si>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</si>
  <si>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</si>
  <si>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</si>
  <si>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</si>
  <si>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</si>
  <si>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</si>
  <si>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</si>
  <si>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</si>
  <si>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</si>
  <si>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</si>
  <si>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</si>
  <si>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</si>
  <si>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</si>
  <si>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</si>
  <si>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</si>
  <si>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</si>
  <si>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</si>
  <si>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</si>
  <si>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</si>
  <si>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</si>
  <si>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</si>
  <si>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</si>
  <si>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</si>
  <si>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</si>
  <si>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</si>
  <si>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</si>
  <si>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</si>
  <si>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</si>
  <si>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</si>
  <si>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</si>
  <si>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</si>
  <si>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</si>
  <si>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</si>
  <si>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</si>
  <si>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</si>
  <si>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</si>
  <si>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</si>
  <si>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</si>
  <si>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</si>
  <si>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</si>
  <si>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</si>
  <si>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</si>
  <si>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</si>
  <si>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</si>
  <si>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</si>
  <si>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</si>
  <si>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</si>
  <si>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</si>
  <si>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</si>
  <si>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</si>
  <si>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</si>
  <si>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</si>
  <si>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</si>
  <si>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</si>
  <si>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</si>
  <si>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</si>
  <si>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</si>
  <si>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</si>
  <si>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</si>
  <si>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</si>
  <si>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</si>
  <si>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</si>
  <si>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</si>
  <si>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</si>
  <si>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</si>
  <si>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</si>
  <si>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</si>
  <si>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</si>
  <si>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</si>
  <si>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</si>
  <si>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</si>
  <si>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</si>
  <si>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</si>
  <si>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</si>
  <si>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</si>
  <si>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</si>
  <si>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</si>
  <si>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</si>
  <si>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</si>
  <si>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</si>
  <si>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</si>
  <si>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</si>
  <si>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</si>
  <si>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</si>
  <si>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</si>
  <si>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</si>
  <si>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</si>
  <si>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</si>
  <si>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</si>
  <si>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</si>
  <si>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</si>
  <si>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</si>
  <si>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</si>
  <si>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</si>
  <si>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</si>
  <si>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</si>
  <si>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</si>
  <si>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</si>
  <si>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</si>
  <si>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</si>
  <si>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</si>
  <si>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</si>
  <si>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</si>
  <si>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</si>
  <si>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</si>
  <si>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</si>
  <si>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</si>
  <si>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</si>
  <si>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</si>
  <si>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</si>
  <si>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</si>
  <si>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</si>
  <si>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</si>
  <si>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</si>
  <si>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</si>
  <si>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</si>
  <si>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</si>
  <si>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</si>
  <si>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</si>
  <si>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</si>
  <si>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</si>
  <si>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</si>
  <si>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</si>
  <si>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</si>
  <si>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</si>
  <si>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</si>
  <si>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</si>
  <si>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</si>
  <si>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</si>
  <si>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</si>
  <si>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</si>
  <si>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</si>
  <si>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</si>
  <si>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</si>
  <si>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</si>
  <si>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</si>
  <si>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</si>
  <si>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</si>
  <si>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</si>
  <si>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</si>
  <si>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</si>
  <si>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</si>
  <si>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</si>
  <si>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</si>
  <si>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</si>
  <si>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</si>
  <si>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</si>
  <si>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</si>
  <si>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</si>
  <si>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</si>
  <si>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</si>
  <si>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</si>
  <si>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</si>
  <si>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</si>
  <si>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</si>
  <si>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</si>
  <si>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</si>
  <si>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</si>
  <si>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</si>
  <si>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</si>
  <si>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</si>
  <si>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</si>
  <si>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</si>
  <si>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</si>
  <si>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</si>
  <si>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</si>
  <si>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</si>
  <si>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</si>
  <si>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</si>
  <si>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</si>
  <si>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</si>
  <si>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</si>
  <si>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</si>
  <si>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</si>
  <si>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</si>
  <si>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</si>
  <si>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</si>
  <si>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</si>
  <si>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</si>
  <si>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</si>
  <si>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</si>
  <si>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</si>
  <si>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</si>
  <si>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</si>
  <si>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</si>
  <si>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</si>
  <si>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</si>
  <si>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</si>
  <si>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</si>
  <si>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</si>
  <si>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</si>
  <si>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</si>
  <si>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</si>
  <si>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</si>
  <si>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</si>
  <si>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</si>
  <si>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</si>
  <si>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</si>
  <si>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</si>
  <si>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</si>
  <si>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</si>
  <si>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</si>
  <si>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</si>
  <si>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</si>
  <si>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</si>
  <si>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</si>
  <si>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</si>
  <si>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</si>
  <si>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</si>
  <si>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</si>
  <si>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</si>
  <si>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</si>
  <si>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</si>
  <si>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</si>
  <si>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</si>
  <si>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</si>
  <si>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</si>
  <si>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</si>
  <si>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</si>
  <si>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</si>
  <si>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</si>
  <si>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</si>
  <si>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</si>
  <si>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</si>
  <si>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</si>
  <si>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</si>
  <si>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</si>
  <si>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</si>
  <si>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</si>
  <si>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</si>
  <si>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</si>
  <si>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</si>
  <si>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</si>
  <si>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</si>
  <si>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</si>
  <si>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</si>
  <si>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</si>
  <si>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</si>
  <si>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</si>
  <si>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</si>
  <si>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</si>
  <si>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</si>
  <si>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</si>
  <si>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</si>
  <si>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</si>
  <si>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</si>
  <si>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</si>
  <si>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</si>
  <si>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</si>
  <si>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</si>
  <si>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</si>
  <si>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</si>
  <si>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</si>
  <si>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</si>
  <si>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</si>
  <si>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</si>
  <si>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</si>
  <si>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</si>
  <si>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</si>
  <si>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</si>
  <si>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</si>
  <si>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</si>
  <si>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</si>
  <si>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</si>
  <si>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</si>
  <si>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</si>
  <si>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</si>
  <si>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</si>
  <si>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</si>
  <si>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</si>
  <si>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</si>
  <si>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</si>
  <si>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</si>
  <si>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</si>
  <si>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</si>
  <si>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</si>
  <si>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</si>
  <si>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</si>
  <si>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</si>
  <si>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</si>
  <si>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</si>
  <si>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</si>
  <si>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</si>
  <si>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</si>
  <si>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</si>
  <si>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</si>
  <si>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</si>
  <si>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</si>
  <si>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</si>
  <si>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</si>
  <si>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</si>
  <si>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</si>
  <si>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</si>
  <si>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</si>
  <si>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</si>
  <si>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</si>
  <si>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</si>
  <si>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</si>
  <si>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</si>
  <si>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</si>
  <si>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</si>
  <si>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</si>
  <si>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</si>
  <si>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</si>
  <si>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</si>
  <si>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</si>
  <si>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</si>
  <si>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</si>
  <si>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</si>
  <si>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</si>
  <si>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</si>
  <si>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</si>
  <si>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</si>
  <si>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</si>
  <si>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</si>
  <si>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</si>
  <si>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</si>
  <si>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</si>
  <si>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</si>
  <si>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</si>
  <si>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</si>
  <si>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</si>
  <si>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</si>
  <si>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</si>
  <si>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</si>
  <si>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</si>
  <si>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</si>
  <si>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</si>
  <si>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</si>
  <si>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</si>
  <si>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</si>
  <si>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</si>
  <si>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</si>
  <si>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</si>
  <si>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</si>
  <si>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</si>
  <si>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</si>
  <si>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</si>
  <si>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</si>
  <si>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</si>
  <si>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</si>
  <si>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</si>
  <si>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</si>
  <si>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</si>
  <si>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</si>
  <si>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</si>
  <si>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</si>
  <si>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</si>
  <si>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</si>
  <si>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</si>
  <si>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</si>
  <si>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</si>
  <si>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</si>
  <si>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</si>
  <si>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</si>
  <si>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</si>
  <si>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</si>
  <si>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</si>
  <si>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</si>
  <si>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</si>
  <si>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</si>
  <si>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</si>
  <si>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</si>
  <si>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</si>
  <si>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</si>
  <si>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</si>
  <si>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</si>
  <si>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</si>
  <si>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</si>
  <si>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</si>
  <si>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</si>
  <si>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</si>
  <si>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</si>
  <si>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</si>
  <si>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</si>
  <si>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</si>
  <si>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</si>
  <si>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</si>
  <si>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</si>
  <si>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</si>
  <si>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</si>
  <si>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</si>
  <si>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</si>
  <si>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</si>
  <si>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</si>
  <si>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</si>
  <si>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</si>
  <si>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</si>
  <si>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</si>
  <si>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</si>
  <si>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</si>
  <si>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</si>
  <si>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</si>
  <si>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</si>
  <si>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</si>
  <si>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</si>
  <si>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</si>
  <si>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</si>
  <si>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</si>
  <si>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</si>
  <si>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</si>
  <si>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</si>
  <si>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</si>
  <si>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</si>
  <si>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</si>
  <si>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</si>
  <si>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</si>
  <si>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</si>
  <si>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</si>
  <si>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</si>
  <si>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</si>
  <si>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</si>
  <si>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</si>
  <si>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</si>
  <si>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</si>
  <si>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</si>
  <si>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</si>
  <si>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</si>
  <si>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</si>
  <si>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</si>
  <si>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</si>
  <si>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</si>
  <si>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</si>
  <si>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</si>
  <si>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</si>
  <si>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</si>
  <si>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</si>
  <si>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</si>
  <si>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</si>
  <si>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</si>
  <si>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</si>
  <si>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</si>
  <si>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</si>
  <si>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</si>
  <si>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</si>
  <si>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</si>
  <si>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</si>
  <si>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</si>
  <si>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</si>
  <si>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</si>
  <si>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</si>
  <si>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</si>
  <si>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</si>
  <si>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</si>
  <si>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</si>
  <si>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</si>
  <si>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</si>
  <si>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</si>
  <si>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</si>
  <si>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</si>
  <si>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</si>
  <si>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</si>
  <si>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</si>
  <si>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</si>
  <si>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</si>
  <si>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</si>
  <si>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</si>
  <si>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</si>
  <si>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</si>
  <si>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</si>
  <si>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</si>
  <si>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</si>
  <si>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</si>
  <si>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</si>
  <si>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</si>
  <si>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</si>
  <si>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</si>
  <si>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</si>
  <si>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</si>
  <si>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</si>
  <si>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</si>
  <si>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</si>
  <si>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</si>
  <si>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</si>
  <si>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</si>
  <si>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</si>
  <si>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</si>
  <si>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</si>
  <si>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</si>
  <si>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</si>
  <si>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</si>
  <si>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</si>
  <si>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</si>
  <si>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</si>
  <si>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</si>
  <si>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</si>
  <si>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</si>
  <si>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</si>
  <si>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</si>
  <si>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</si>
  <si>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</si>
  <si>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</si>
  <si>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</si>
  <si>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</si>
  <si>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</si>
  <si>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</si>
  <si>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</si>
  <si>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</si>
  <si>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</si>
  <si>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</si>
  <si>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</si>
  <si>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</si>
  <si>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</si>
  <si>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</si>
  <si>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</si>
  <si>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</si>
  <si>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</si>
  <si>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</si>
  <si>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</si>
  <si>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</si>
  <si>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</si>
  <si>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</si>
  <si>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</si>
  <si>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</si>
  <si>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</si>
  <si>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</si>
  <si>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</si>
  <si>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</si>
  <si>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</si>
  <si>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</si>
  <si>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</si>
  <si>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</si>
  <si>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</si>
  <si>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</si>
  <si>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</si>
  <si>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</si>
  <si>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</si>
  <si>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</si>
  <si>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</si>
  <si>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</si>
  <si>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</si>
  <si>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</si>
  <si>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</si>
  <si>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</si>
  <si>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</si>
  <si>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</si>
  <si>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</si>
  <si>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</si>
  <si>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</si>
  <si>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</si>
  <si>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</si>
  <si>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</si>
  <si>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</si>
  <si>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</si>
  <si>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</si>
  <si>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</si>
  <si>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</si>
  <si>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</si>
  <si>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</si>
  <si>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</si>
  <si>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</si>
  <si>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</si>
  <si>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</si>
  <si>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</si>
  <si>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</si>
  <si>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</si>
  <si>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</si>
  <si>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</si>
  <si>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</si>
  <si>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</si>
  <si>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</si>
  <si>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</si>
  <si>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</si>
  <si>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</si>
  <si>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</si>
  <si>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</si>
  <si>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</si>
  <si>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</si>
  <si>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</si>
  <si>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</si>
  <si>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</si>
  <si>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</si>
  <si>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</si>
  <si>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</si>
  <si>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</si>
  <si>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</si>
  <si>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</si>
  <si>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</si>
  <si>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</si>
  <si>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</si>
  <si>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</si>
  <si>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</si>
  <si>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</si>
  <si>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</si>
  <si>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</si>
  <si>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</si>
  <si>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</si>
  <si>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</si>
  <si>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</si>
  <si>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</si>
  <si>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</si>
  <si>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</si>
  <si>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</si>
  <si>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</si>
  <si>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</si>
  <si>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</si>
  <si>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</si>
  <si>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</si>
  <si>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</si>
  <si>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</si>
  <si>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</si>
  <si>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</si>
  <si>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</si>
  <si>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</si>
  <si>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</si>
  <si>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</si>
  <si>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</si>
  <si>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</si>
  <si>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</si>
  <si>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</si>
  <si>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</si>
  <si>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</si>
  <si>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</si>
  <si>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</si>
  <si>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</si>
  <si>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</si>
  <si>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</si>
  <si>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</si>
  <si>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</si>
  <si>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</si>
  <si>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</si>
  <si>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</si>
  <si>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</si>
  <si>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</si>
  <si>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</si>
  <si>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</si>
  <si>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</si>
  <si>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</si>
  <si>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</si>
  <si>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</si>
  <si>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</si>
  <si>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</si>
  <si>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</si>
  <si>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</si>
  <si>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</si>
  <si>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</si>
  <si>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</si>
  <si>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</si>
  <si>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</si>
  <si>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</si>
  <si>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</si>
  <si>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</si>
  <si>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</si>
  <si>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</si>
  <si>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</si>
  <si>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</si>
  <si>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</si>
  <si>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</si>
  <si>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</si>
  <si>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</si>
  <si>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</si>
  <si>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</si>
  <si>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</si>
  <si>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</si>
  <si>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</si>
  <si>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</si>
  <si>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</si>
  <si>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</si>
  <si>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</si>
  <si>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</si>
  <si>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</si>
  <si>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</si>
  <si>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</si>
  <si>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</si>
  <si>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</si>
  <si>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</si>
  <si>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</si>
  <si>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</si>
  <si>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</si>
  <si>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</si>
  <si>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</si>
  <si>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</si>
  <si>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</si>
  <si>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</si>
  <si>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</si>
  <si>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</si>
  <si>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</si>
  <si>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</si>
  <si>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</si>
  <si>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</si>
  <si>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</si>
  <si>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</si>
  <si>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</si>
  <si>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</si>
  <si>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</si>
  <si>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</si>
  <si>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</si>
  <si>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</si>
  <si>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</si>
  <si>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</si>
  <si>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</si>
  <si>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</si>
  <si>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</si>
  <si>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</si>
  <si>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</si>
  <si>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</si>
  <si>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</si>
  <si>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</si>
  <si>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</si>
  <si>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</si>
  <si>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</si>
  <si>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</si>
  <si>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</si>
  <si>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</si>
  <si>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</si>
  <si>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</si>
  <si>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</si>
  <si>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</si>
  <si>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</si>
  <si>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</si>
  <si>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</si>
  <si>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</si>
  <si>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</si>
  <si>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</si>
  <si>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</si>
  <si>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</si>
  <si>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</si>
  <si>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</si>
  <si>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</si>
  <si>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</si>
  <si>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</si>
  <si>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</si>
  <si>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</si>
  <si>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</si>
  <si>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</si>
  <si>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</si>
  <si>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</si>
  <si>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</si>
  <si>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</si>
  <si>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</si>
  <si>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</si>
  <si>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</si>
  <si>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</si>
  <si>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</si>
  <si>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</si>
  <si>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</si>
  <si>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</si>
  <si>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</si>
  <si>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</si>
  <si>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</si>
  <si>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</si>
  <si>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</si>
  <si>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</si>
  <si>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</si>
  <si>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</si>
  <si>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</si>
  <si>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</si>
  <si>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</si>
  <si>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</si>
  <si>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</si>
  <si>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</si>
  <si>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</si>
  <si>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</si>
  <si>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</si>
  <si>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</si>
  <si>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</si>
  <si>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</si>
  <si>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</si>
  <si>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</si>
  <si>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</si>
  <si>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</si>
  <si>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</si>
  <si>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</si>
  <si>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</si>
  <si>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</si>
  <si>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</si>
  <si>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</si>
  <si>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</si>
  <si>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</si>
  <si>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</si>
  <si>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</si>
  <si>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</si>
  <si>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</si>
  <si>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</si>
  <si>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</si>
  <si>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</si>
  <si>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</si>
  <si>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</si>
  <si>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</si>
  <si>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</si>
  <si>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</si>
  <si>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</si>
  <si>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</si>
  <si>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</si>
  <si>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</si>
  <si>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</si>
  <si>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</si>
  <si>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</si>
  <si>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</si>
  <si>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</si>
  <si>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</si>
  <si>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</si>
  <si>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</si>
  <si>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</si>
  <si>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</si>
  <si>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</si>
  <si>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</si>
  <si>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</si>
  <si>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</si>
  <si>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</si>
  <si>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</si>
  <si>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</si>
  <si>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</si>
  <si>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</si>
  <si>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</si>
  <si>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</si>
  <si>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</si>
  <si>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</si>
  <si>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</si>
  <si>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</si>
  <si>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</si>
  <si>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</si>
  <si>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</si>
  <si>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</si>
  <si>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</si>
  <si>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</si>
  <si>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</si>
  <si>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</si>
  <si>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</si>
  <si>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</si>
  <si>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</si>
  <si>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</si>
  <si>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</si>
  <si>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</si>
  <si>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</si>
  <si>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</si>
  <si>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</si>
  <si>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</si>
  <si>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</si>
  <si>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</si>
  <si>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</si>
  <si>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</si>
  <si>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</si>
  <si>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</si>
  <si>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</si>
  <si>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</si>
  <si>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</si>
  <si>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</si>
  <si>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</si>
  <si>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</si>
  <si>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</si>
  <si>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</si>
  <si>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</si>
  <si>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</si>
  <si>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</si>
  <si>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</si>
  <si>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</si>
  <si>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</si>
  <si>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</si>
  <si>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</si>
  <si>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</si>
  <si>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</si>
  <si>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</si>
  <si>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</si>
  <si>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</si>
  <si>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</si>
  <si>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</si>
  <si>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</si>
  <si>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</si>
  <si>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</si>
  <si>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</si>
  <si>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</si>
  <si>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</si>
  <si>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</si>
  <si>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</si>
  <si>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</si>
  <si>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</si>
  <si>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</si>
  <si>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</si>
  <si>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</si>
  <si>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</si>
  <si>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</si>
  <si>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</si>
  <si>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</si>
  <si>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</si>
  <si>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</si>
  <si>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</si>
  <si>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</si>
  <si>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</si>
  <si>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</si>
  <si>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</si>
  <si>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</si>
  <si>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</si>
  <si>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</si>
  <si>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</si>
  <si>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</si>
  <si>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</si>
  <si>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</si>
  <si>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</si>
  <si>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</si>
  <si>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</si>
  <si>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</si>
  <si>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</si>
  <si>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</si>
  <si>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</si>
  <si>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</si>
  <si>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</si>
  <si>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</si>
  <si>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</si>
  <si>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</si>
  <si>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</si>
  <si>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</si>
  <si>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</si>
  <si>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</si>
  <si>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</si>
  <si>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</si>
  <si>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</si>
  <si>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</si>
  <si>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</si>
  <si>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</si>
  <si>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</si>
  <si>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</si>
  <si>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</si>
  <si>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</si>
  <si>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</si>
  <si>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</si>
  <si>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</si>
  <si>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</si>
  <si>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</si>
  <si>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</si>
  <si>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</si>
  <si>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</si>
  <si>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</si>
  <si>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</si>
  <si>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</si>
  <si>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</si>
  <si>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</si>
  <si>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</si>
  <si>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</si>
  <si>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</si>
  <si>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</si>
  <si>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</si>
  <si>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</si>
  <si>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</si>
  <si>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</si>
  <si>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</si>
  <si>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</si>
  <si>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</si>
  <si>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</si>
  <si>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</si>
  <si>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</si>
  <si>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</si>
  <si>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</si>
  <si>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</si>
  <si>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</si>
  <si>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</si>
  <si>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</si>
  <si>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</si>
  <si>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</si>
  <si>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</si>
  <si>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</si>
  <si>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</si>
  <si>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</si>
  <si>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</si>
  <si>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</si>
  <si>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</si>
  <si>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</si>
  <si>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</si>
  <si>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</si>
  <si>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</si>
  <si>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</si>
  <si>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</si>
  <si>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</si>
  <si>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</si>
  <si>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</si>
  <si>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</si>
  <si>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</si>
  <si>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</si>
  <si>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</si>
  <si>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</si>
  <si>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</si>
  <si>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</si>
  <si>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</si>
  <si>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</si>
  <si>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</si>
  <si>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</si>
  <si>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</si>
  <si>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</si>
  <si>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</si>
  <si>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</si>
  <si>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</si>
  <si>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</si>
  <si>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</si>
  <si>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</si>
  <si>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</si>
  <si>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</si>
  <si>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</si>
  <si>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</si>
  <si>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</si>
  <si>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</si>
  <si>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</si>
  <si>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</si>
  <si>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</si>
  <si>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</si>
  <si>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</si>
  <si>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</si>
  <si>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</si>
  <si>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</si>
  <si>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</si>
  <si>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</si>
  <si>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</si>
  <si>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</si>
  <si>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</si>
  <si>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</si>
  <si>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</si>
  <si>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</si>
  <si>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</si>
  <si>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</si>
  <si>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</si>
  <si>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</si>
  <si>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</si>
  <si>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</si>
  <si>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</si>
  <si>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</si>
  <si>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</si>
  <si>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</si>
  <si>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</si>
  <si>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</si>
  <si>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</si>
  <si>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</si>
  <si>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</si>
  <si>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</si>
  <si>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</si>
  <si>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</si>
  <si>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</si>
  <si>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</si>
  <si>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</si>
  <si>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</si>
  <si>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</si>
  <si>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</si>
  <si>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</si>
  <si>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</si>
  <si>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</si>
  <si>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</si>
  <si>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</si>
  <si>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</si>
  <si>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</si>
  <si>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</si>
  <si>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</si>
  <si>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</si>
  <si>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</si>
  <si>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</si>
  <si>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</si>
  <si>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</si>
  <si>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</si>
  <si>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</si>
  <si>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</si>
  <si>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</si>
  <si>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</si>
  <si>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</si>
  <si>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</si>
  <si>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</si>
  <si>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</si>
  <si>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</si>
  <si>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</si>
  <si>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</si>
  <si>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</si>
  <si>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</si>
  <si>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</si>
  <si>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</si>
  <si>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</si>
  <si>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</si>
  <si>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</si>
  <si>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</si>
  <si>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</si>
  <si>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</si>
  <si>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</si>
  <si>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</si>
  <si>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</si>
  <si>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</si>
  <si>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</si>
  <si>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</si>
  <si>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</si>
  <si>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</si>
  <si>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</si>
  <si>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</si>
  <si>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</si>
  <si>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</si>
  <si>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</si>
  <si>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</si>
  <si>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</si>
  <si>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</si>
  <si>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</si>
  <si>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</si>
  <si>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</si>
  <si>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</si>
  <si>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</si>
  <si>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</si>
  <si>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</si>
  <si>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</si>
  <si>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</si>
  <si>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</si>
  <si>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</si>
  <si>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</si>
  <si>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</si>
  <si>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</si>
  <si>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</si>
  <si>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</si>
  <si>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</si>
  <si>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</si>
  <si>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</si>
  <si>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</si>
  <si>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</si>
  <si>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</si>
  <si>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</si>
  <si>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</si>
  <si>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</si>
  <si>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</si>
  <si>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</si>
  <si>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</si>
  <si>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</si>
  <si>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</si>
  <si>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</si>
  <si>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</si>
  <si>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</si>
  <si>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</si>
  <si>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</si>
  <si>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</si>
  <si>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</si>
  <si>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</si>
  <si>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</si>
  <si>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</si>
  <si>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</si>
  <si>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</si>
  <si>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</si>
  <si>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</si>
  <si>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</si>
  <si>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</si>
  <si>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</si>
  <si>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</si>
  <si>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</si>
  <si>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</si>
  <si>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</si>
  <si>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</si>
  <si>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</si>
  <si>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</si>
  <si>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</si>
  <si>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</si>
  <si>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</si>
  <si>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</si>
  <si>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</si>
  <si>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</si>
  <si>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</si>
  <si>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</si>
  <si>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</si>
  <si>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</si>
  <si>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</si>
  <si>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</si>
  <si>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</si>
  <si>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</si>
  <si>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</si>
  <si>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</si>
  <si>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</si>
  <si>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</si>
  <si>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</si>
  <si>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</si>
  <si>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</si>
  <si>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</si>
  <si>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</si>
  <si>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</si>
  <si>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</si>
  <si>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</si>
  <si>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</si>
  <si>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</si>
  <si>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</si>
  <si>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</si>
  <si>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</si>
  <si>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</si>
  <si>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</si>
  <si>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</si>
  <si>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</si>
  <si>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</si>
  <si>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</si>
  <si>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</si>
  <si>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</si>
  <si>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</si>
  <si>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</si>
  <si>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</si>
  <si>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</si>
  <si>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</si>
  <si>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</si>
  <si>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</si>
  <si>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</si>
  <si>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</si>
  <si>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</si>
  <si>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</si>
  <si>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</si>
  <si>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</si>
  <si>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</si>
  <si>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</si>
  <si>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</si>
  <si>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</si>
  <si>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</si>
  <si>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</si>
  <si>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</si>
  <si>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</si>
  <si>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</si>
  <si>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</si>
  <si>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</si>
  <si>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</si>
  <si>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</si>
  <si>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</si>
  <si>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</si>
  <si>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</si>
  <si>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</si>
  <si>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</si>
  <si>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</si>
  <si>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</si>
  <si>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</si>
  <si>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</si>
  <si>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</si>
  <si>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</si>
  <si>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</si>
  <si>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</si>
  <si>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</si>
  <si>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</si>
  <si>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</si>
  <si>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</si>
  <si>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</si>
  <si>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</si>
  <si>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</si>
  <si>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</si>
  <si>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</si>
  <si>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</si>
  <si>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</si>
  <si>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</si>
  <si>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</si>
  <si>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</si>
  <si>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</si>
  <si>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</si>
  <si>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</si>
  <si>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</si>
  <si>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</si>
  <si>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</si>
  <si>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</si>
  <si>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</si>
  <si>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</si>
  <si>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</si>
  <si>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</si>
  <si>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</si>
  <si>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</si>
  <si>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</si>
  <si>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</si>
  <si>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</si>
  <si>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</si>
  <si>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</si>
  <si>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</si>
  <si>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</si>
  <si>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</si>
  <si>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</si>
  <si>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</si>
  <si>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</si>
  <si>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</si>
  <si>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</si>
  <si>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</si>
  <si>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</si>
  <si>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</si>
  <si>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</si>
  <si>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</si>
  <si>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</si>
  <si>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</si>
  <si>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</si>
  <si>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</si>
  <si>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</si>
  <si>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</si>
  <si>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</si>
  <si>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</si>
  <si>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</si>
  <si>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</si>
  <si>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</si>
  <si>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</si>
  <si>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</si>
  <si>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</si>
  <si>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</si>
  <si>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</si>
  <si>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</si>
  <si>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</si>
  <si>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</si>
  <si>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</si>
  <si>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</si>
  <si>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</si>
  <si>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</si>
  <si>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</si>
  <si>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</si>
  <si>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</si>
  <si>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</si>
  <si>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</si>
  <si>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</si>
  <si>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</si>
  <si>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</si>
  <si>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</si>
  <si>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</si>
  <si>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</si>
  <si>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</si>
  <si>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</si>
  <si>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</si>
  <si>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</si>
  <si>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</si>
  <si>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</si>
  <si>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</si>
  <si>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</si>
  <si>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</si>
  <si>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</si>
  <si>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</si>
  <si>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</si>
  <si>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</si>
  <si>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</si>
  <si>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</si>
  <si>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</si>
  <si>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</si>
  <si>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</si>
  <si>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</si>
  <si>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</si>
  <si>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</si>
  <si>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</si>
  <si>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</si>
  <si>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</si>
  <si>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</si>
  <si>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</si>
  <si>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</si>
  <si>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</si>
  <si>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</si>
  <si>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</si>
  <si>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</si>
  <si>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</si>
  <si>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</si>
  <si>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</si>
  <si>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</si>
  <si>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</si>
  <si>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</si>
  <si>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</si>
  <si>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</si>
  <si>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</si>
  <si>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</si>
  <si>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</si>
  <si>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</si>
  <si>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</si>
  <si>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</si>
  <si>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</si>
  <si>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</si>
  <si>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</si>
  <si>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</si>
  <si>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</si>
  <si>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</si>
  <si>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</si>
  <si>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</si>
  <si>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</si>
  <si>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</si>
  <si>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</si>
  <si>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</si>
  <si>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</si>
  <si>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</si>
  <si>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</si>
  <si>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</si>
  <si>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</si>
  <si>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</si>
  <si>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</si>
  <si>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</si>
  <si>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</si>
  <si>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</si>
  <si>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</si>
  <si>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</si>
  <si>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</si>
  <si>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</si>
  <si>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</si>
  <si>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</si>
  <si>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</si>
  <si>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</si>
  <si>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</si>
  <si>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</si>
  <si>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</si>
  <si>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</si>
  <si>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</si>
  <si>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</si>
  <si>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</si>
  <si>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</si>
  <si>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</si>
  <si>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</si>
  <si>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</si>
  <si>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</si>
  <si>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</si>
  <si>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</si>
  <si>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</si>
  <si>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</si>
  <si>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</si>
  <si>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</si>
  <si>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</si>
  <si>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</si>
  <si>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</si>
  <si>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</si>
  <si>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</si>
  <si>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</si>
  <si>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</si>
  <si>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</si>
  <si>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</si>
  <si>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</si>
  <si>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</si>
  <si>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</si>
  <si>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</si>
  <si>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</si>
  <si>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</si>
  <si>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</si>
  <si>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</si>
  <si>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</si>
  <si>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</si>
  <si>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</si>
  <si>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</si>
  <si>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</si>
  <si>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</si>
  <si>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</si>
  <si>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</si>
  <si>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</si>
  <si>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</si>
  <si>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</si>
  <si>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</si>
  <si>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</si>
  <si>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</si>
  <si>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</si>
  <si>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</si>
  <si>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</si>
  <si>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</si>
  <si>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</si>
  <si>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</si>
  <si>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</si>
  <si>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</si>
  <si>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</si>
  <si>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</si>
  <si>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</si>
  <si>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</si>
  <si>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</si>
  <si>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</si>
  <si>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</si>
  <si>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</si>
  <si>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</si>
  <si>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</si>
  <si>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</si>
  <si>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</si>
  <si>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</si>
  <si>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</si>
  <si>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</si>
  <si>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</si>
  <si>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</si>
  <si>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</si>
  <si>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</si>
  <si>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</si>
  <si>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</si>
  <si>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</si>
  <si>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</si>
  <si>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</si>
  <si>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</si>
  <si>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</si>
  <si>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</si>
  <si>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</si>
  <si>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</si>
  <si>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</si>
  <si>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</si>
  <si>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</si>
  <si>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</si>
  <si>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</si>
  <si>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</si>
  <si>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</si>
  <si>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</si>
  <si>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</si>
  <si>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</si>
  <si>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</si>
  <si>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</si>
  <si>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</si>
  <si>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</si>
  <si>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</si>
  <si>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</si>
  <si>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</si>
  <si>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</si>
  <si>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</si>
  <si>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</si>
  <si>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</si>
  <si>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</si>
  <si>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</si>
  <si>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</si>
  <si>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</si>
  <si>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</si>
  <si>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</si>
  <si>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</si>
  <si>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</si>
  <si>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</si>
  <si>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</si>
  <si>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</si>
  <si>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</si>
  <si>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</si>
  <si>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</si>
  <si>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</si>
  <si>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</si>
  <si>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</si>
  <si>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</si>
  <si>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</si>
  <si>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</si>
  <si>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</si>
  <si>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</si>
  <si>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</si>
  <si>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</si>
  <si>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</si>
  <si>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</si>
  <si>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</si>
  <si>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</si>
  <si>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</si>
  <si>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</si>
  <si>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</si>
  <si>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</si>
  <si>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</si>
  <si>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</si>
  <si>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</si>
  <si>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</si>
  <si>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</si>
  <si>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</si>
  <si>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</si>
  <si>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</si>
  <si>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</si>
  <si>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</si>
  <si>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</si>
  <si>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</si>
  <si>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</si>
  <si>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</si>
  <si>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</si>
  <si>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</si>
  <si>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</si>
  <si>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</si>
  <si>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</si>
  <si>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</si>
  <si>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</si>
  <si>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</si>
  <si>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</si>
  <si>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</si>
  <si>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</si>
  <si>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</si>
  <si>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</si>
  <si>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</si>
  <si>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</si>
  <si>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</si>
  <si>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</si>
  <si>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</si>
  <si>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</si>
  <si>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</si>
  <si>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</si>
  <si>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</si>
  <si>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</si>
  <si>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</si>
  <si>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</si>
  <si>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</si>
  <si>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</si>
  <si>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</si>
  <si>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</si>
  <si>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</si>
  <si>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</si>
  <si>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</si>
  <si>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</si>
  <si>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</si>
  <si>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</si>
  <si>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</si>
  <si>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</si>
  <si>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</si>
  <si>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</si>
  <si>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</si>
  <si>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</si>
  <si>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</si>
  <si>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</si>
  <si>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</si>
  <si>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</si>
  <si>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</si>
  <si>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</si>
  <si>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</si>
  <si>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</si>
  <si>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</si>
  <si>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</si>
  <si>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</si>
  <si>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</si>
  <si>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</si>
  <si>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</si>
  <si>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</si>
  <si>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</si>
  <si>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</si>
  <si>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</si>
  <si>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</si>
  <si>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</si>
  <si>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</si>
  <si>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</si>
  <si>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</si>
  <si>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</si>
  <si>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</si>
  <si>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</si>
  <si>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</si>
  <si>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</si>
  <si>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</si>
  <si>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</si>
  <si>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</si>
  <si>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</si>
  <si>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</si>
  <si>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</si>
  <si>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</si>
  <si>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</si>
  <si>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</si>
  <si>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</si>
  <si>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</si>
  <si>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</si>
  <si>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</si>
  <si>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</si>
  <si>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</si>
  <si>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</si>
  <si>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</si>
  <si>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</si>
  <si>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</si>
  <si>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</si>
  <si>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</si>
  <si>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</si>
  <si>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</si>
  <si>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</si>
  <si>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</si>
  <si>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</si>
  <si>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</si>
  <si>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</si>
  <si>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</si>
  <si>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</si>
  <si>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</si>
  <si>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</si>
  <si>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</si>
  <si>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</si>
  <si>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</si>
  <si>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</si>
  <si>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</si>
  <si>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</si>
  <si>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</si>
  <si>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</si>
  <si>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</si>
  <si>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</si>
  <si>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</si>
  <si>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</si>
  <si>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</si>
  <si>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</si>
  <si>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</si>
  <si>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</si>
  <si>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</si>
  <si>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</si>
  <si>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</si>
  <si>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</si>
  <si>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</si>
  <si>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</si>
  <si>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</si>
  <si>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</si>
  <si>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</si>
  <si>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</si>
  <si>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</si>
  <si>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</si>
  <si>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</si>
  <si>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</si>
  <si>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</si>
  <si>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</si>
  <si>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</si>
  <si>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</si>
  <si>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</si>
  <si>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</si>
  <si>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</si>
  <si>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</si>
  <si>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</si>
  <si>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</si>
  <si>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</si>
  <si>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</si>
  <si>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</si>
  <si>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</si>
  <si>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</si>
  <si>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</si>
  <si>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</si>
  <si>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</si>
  <si>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</si>
  <si>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</si>
  <si>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</si>
  <si>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</si>
  <si>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</si>
  <si>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</si>
  <si>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</si>
  <si>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</si>
  <si>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</si>
  <si>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</si>
  <si>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</si>
  <si>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</si>
  <si>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</si>
  <si>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</si>
  <si>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</si>
  <si>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</si>
  <si>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</si>
  <si>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</si>
  <si>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</si>
  <si>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</si>
  <si>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</si>
  <si>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</si>
  <si>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</si>
  <si>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</si>
  <si>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</si>
  <si>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</si>
  <si>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</si>
  <si>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</si>
  <si>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</si>
  <si>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</si>
  <si>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</si>
  <si>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</si>
  <si>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</si>
  <si>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</si>
  <si>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</si>
  <si>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</si>
  <si>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</si>
  <si>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</si>
  <si>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</si>
  <si>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</si>
  <si>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</si>
  <si>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</si>
  <si>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</si>
  <si>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</si>
  <si>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</si>
  <si>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</si>
  <si>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</si>
  <si>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</si>
  <si>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</si>
  <si>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</si>
  <si>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</si>
  <si>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</si>
  <si>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</si>
  <si>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</si>
  <si>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</si>
  <si>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</si>
  <si>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</si>
  <si>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</si>
  <si>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</si>
  <si>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</si>
  <si>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</si>
  <si>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</si>
  <si>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</si>
  <si>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</si>
  <si>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</si>
  <si>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</si>
  <si>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</si>
  <si>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</si>
  <si>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</si>
  <si>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</si>
  <si>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</si>
  <si>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</si>
  <si>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</si>
  <si>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</si>
  <si>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</si>
  <si>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</si>
  <si>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</si>
  <si>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</si>
  <si>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</si>
  <si>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</si>
  <si>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</si>
  <si>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</si>
  <si>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</si>
  <si>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</si>
  <si>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</si>
  <si>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</si>
  <si>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</si>
  <si>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</si>
  <si>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</si>
  <si>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</si>
  <si>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</si>
  <si>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</si>
  <si>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</si>
  <si>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</si>
  <si>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</si>
  <si>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</si>
  <si>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</si>
  <si>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</si>
  <si>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</si>
  <si>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</si>
  <si>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</si>
  <si>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</si>
  <si>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</si>
  <si>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</si>
  <si>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</si>
  <si>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</si>
  <si>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</si>
  <si>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</si>
  <si>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</si>
  <si>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</si>
  <si>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</si>
  <si>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</si>
  <si>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</si>
  <si>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</si>
  <si>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</si>
  <si>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</si>
  <si>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</si>
  <si>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</si>
  <si>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</si>
  <si>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</si>
  <si>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</si>
  <si>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</si>
  <si>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</si>
  <si>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</si>
  <si>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</si>
  <si>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</si>
  <si>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</si>
  <si>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</si>
  <si>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</si>
  <si>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</si>
  <si>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</si>
  <si>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</si>
  <si>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</si>
  <si>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</si>
  <si>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</si>
  <si>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</si>
  <si>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</si>
  <si>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</si>
  <si>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</si>
  <si>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</si>
  <si>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</si>
  <si>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</si>
  <si>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</si>
  <si>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</si>
  <si>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</si>
  <si>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</si>
  <si>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</si>
  <si>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</si>
  <si>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</si>
  <si>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</si>
  <si>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</si>
  <si>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</si>
  <si>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</si>
  <si>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</si>
  <si>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</si>
  <si>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</si>
  <si>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</si>
  <si>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</si>
  <si>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</si>
  <si>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</si>
  <si>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</si>
  <si>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</si>
  <si>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</si>
  <si>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</si>
  <si>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</si>
  <si>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</si>
  <si>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</si>
  <si>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</si>
  <si>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</si>
  <si>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</si>
  <si>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</si>
  <si>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</si>
  <si>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</si>
  <si>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</si>
  <si>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</si>
  <si>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</si>
  <si>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</si>
  <si>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</si>
  <si>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</si>
  <si>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</si>
  <si>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</si>
  <si>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</si>
  <si>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</si>
  <si>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</si>
  <si>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</si>
  <si>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</si>
  <si>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</si>
  <si>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</si>
  <si>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</si>
  <si>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</si>
  <si>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</si>
  <si>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</si>
  <si>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</si>
  <si>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</si>
  <si>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</si>
  <si>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</si>
  <si>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</si>
  <si>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</si>
  <si>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</si>
  <si>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</si>
  <si>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</si>
  <si>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</si>
  <si>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</si>
  <si>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</si>
  <si>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</si>
  <si>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</si>
  <si>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</si>
  <si>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</si>
  <si>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</si>
  <si>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</si>
  <si>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</si>
  <si>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</si>
  <si>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</si>
  <si>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</si>
  <si>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</si>
  <si>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</si>
  <si>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</si>
  <si>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</si>
  <si>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</si>
  <si>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</si>
  <si>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</si>
  <si>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</si>
  <si>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</si>
  <si>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</si>
  <si>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</si>
  <si>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</si>
  <si>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</si>
  <si>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</si>
  <si>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</si>
  <si>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</si>
  <si>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</si>
  <si>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</si>
  <si>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</si>
  <si>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</si>
  <si>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</si>
  <si>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</si>
  <si>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</si>
  <si>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</si>
  <si>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</si>
  <si>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</si>
  <si>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</si>
  <si>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</si>
  <si>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</si>
  <si>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</si>
  <si>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</si>
  <si>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</si>
  <si>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</si>
  <si>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</si>
  <si>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</si>
  <si>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</si>
  <si>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</si>
  <si>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</si>
  <si>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</si>
  <si>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</si>
  <si>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</si>
  <si>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</si>
  <si>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</si>
  <si>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</si>
  <si>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</si>
  <si>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</si>
  <si>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</si>
  <si>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</si>
  <si>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</si>
  <si>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</si>
  <si>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</si>
  <si>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</si>
  <si>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</si>
  <si>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</si>
  <si>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</si>
  <si>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</si>
  <si>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</si>
  <si>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</si>
  <si>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</si>
  <si>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</si>
  <si>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</si>
  <si>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</si>
  <si>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</si>
  <si>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</si>
  <si>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</si>
  <si>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</si>
  <si>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</si>
  <si>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</si>
  <si>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</si>
  <si>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</si>
  <si>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</si>
  <si>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</si>
  <si>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</si>
  <si>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</si>
  <si>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</si>
  <si>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</si>
  <si>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</si>
  <si>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</si>
  <si>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</si>
  <si>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</si>
  <si>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</si>
  <si>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</si>
  <si>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</si>
  <si>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</si>
  <si>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</si>
  <si>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</si>
  <si>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</si>
  <si>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</si>
  <si>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</si>
  <si>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</si>
  <si>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</si>
  <si>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</si>
  <si>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</si>
  <si>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</si>
  <si>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</si>
  <si>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</si>
  <si>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</si>
  <si>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</si>
  <si>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</si>
  <si>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</si>
  <si>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</si>
  <si>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</si>
  <si>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</si>
  <si>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</si>
  <si>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</si>
  <si>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</si>
  <si>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</si>
  <si>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</si>
  <si>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</si>
  <si>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</si>
  <si>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</si>
  <si>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</si>
  <si>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</si>
  <si>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</si>
  <si>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</si>
  <si>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</si>
  <si>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</si>
  <si>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</si>
  <si>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</si>
  <si>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</si>
  <si>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</si>
  <si>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</si>
  <si>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</si>
  <si>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</si>
  <si>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</si>
  <si>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</si>
  <si>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</si>
  <si>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</si>
  <si>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</si>
  <si>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</si>
  <si>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</si>
  <si>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</si>
  <si>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</si>
  <si>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</si>
  <si>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</si>
  <si>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</si>
  <si>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</si>
  <si>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</si>
  <si>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</si>
  <si>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</si>
  <si>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</si>
  <si>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</si>
  <si>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</si>
  <si>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</si>
  <si>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</si>
  <si>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</si>
  <si>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</si>
  <si>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</si>
  <si>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</si>
  <si>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</si>
  <si>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</si>
  <si>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</si>
  <si>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</si>
  <si>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</si>
  <si>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</si>
  <si>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</si>
  <si>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</si>
  <si>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</si>
  <si>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</si>
  <si>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</si>
  <si>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</si>
  <si>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</si>
  <si>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</si>
  <si>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</si>
  <si>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</si>
  <si>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</si>
  <si>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</si>
  <si>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</si>
  <si>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</si>
  <si>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</si>
  <si>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</si>
  <si>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</si>
  <si>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</si>
  <si>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</si>
  <si>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</si>
  <si>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</si>
  <si>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</si>
  <si>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</si>
  <si>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</si>
  <si>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</si>
  <si>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</si>
  <si>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</si>
  <si>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</si>
  <si>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</si>
  <si>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</si>
  <si>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</si>
  <si>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</si>
  <si>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</si>
  <si>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</si>
  <si>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</si>
  <si>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</si>
  <si>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</si>
  <si>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</si>
  <si>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</si>
  <si>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</si>
  <si>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</si>
  <si>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</si>
  <si>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</si>
  <si>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</si>
  <si>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</si>
  <si>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</si>
  <si>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</si>
  <si>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</si>
  <si>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</si>
  <si>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</si>
  <si>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</si>
  <si>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</si>
  <si>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</si>
  <si>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</si>
  <si>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</si>
  <si>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</si>
  <si>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</si>
  <si>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</si>
  <si>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</si>
  <si>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</si>
  <si>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</si>
  <si>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</si>
  <si>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</si>
  <si>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</si>
  <si>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</si>
  <si>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</si>
  <si>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</si>
  <si>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</si>
  <si>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</si>
  <si>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</si>
  <si>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</si>
  <si>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</si>
  <si>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</si>
  <si>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</si>
  <si>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</si>
  <si>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</si>
  <si>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</si>
  <si>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</si>
  <si>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</si>
  <si>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</si>
  <si>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</si>
  <si>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</si>
  <si>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</si>
  <si>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</si>
  <si>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</si>
  <si>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</si>
  <si>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</si>
  <si>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</si>
  <si>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</si>
  <si>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</si>
  <si>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</si>
  <si>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</si>
  <si>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</si>
  <si>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</si>
  <si>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</si>
  <si>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</si>
  <si>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</si>
  <si>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</si>
  <si>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</si>
  <si>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</si>
  <si>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</si>
  <si>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</si>
  <si>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</si>
  <si>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</si>
  <si>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</si>
  <si>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</si>
  <si>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</si>
  <si>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</si>
  <si>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</si>
  <si>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at site checking</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</si>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</sst>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276.69600787037052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45939.644433796297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45939.644433796297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45939.644433796297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45939.644433796297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45939.644433796297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45939.644433796297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45939.644433796297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45939.644433796297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45939.644433796297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45939.644433796297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45939.644433796297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45939.644433796297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45939.644433796297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45939.644433796297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45939.644433796297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45939.644433796297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45939.644433796297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45939.644433796297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45939.644433796297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45939.644433796297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45939.644433796297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45939.644433796297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45939.644433796297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45939.644433796297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45939.644433796297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45939.644433796297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45939.644433796297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45939.644433796297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45939.644433796297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45939.644433796297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45939.644433796297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45939.644433796297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45939.644433796297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45939.644433796297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45939.644433796297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45939.644433796297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45939.644433796297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45939.644433796297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45939.644433796297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45939.644433796297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45939.644433796297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45939.644433796297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45939.644433796297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45939.644433796297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45939.644433796297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45939.644433796297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45939.644433796297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45939.644433796297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45939.644433796297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45939.644433796297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45939.644433796297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45939.644433796297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45939.644433796297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45939.644433796297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45939.644433796297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45939.644433796297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45939.644433796297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45939.644433796297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45939.644433796297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45939.644433796297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45939.644433796297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45939.644433796297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132.91735046296526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114.64459583333519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0.17700324074394302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45939.644433796297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45939.644433796297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45939.644433796297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45939.644433796297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45939.644433796297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45939.644433796297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45939.644433796297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45939.644433796297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45939.644433796297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45939.644433796297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45939.644433796297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45939.644433796297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45939.644433796297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45939.644433796297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45939.644433796297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45939.644433796297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45939.644433796297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45939.644433796297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45939.644433796297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45939.644433796297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45939.644433796297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45939.644433796297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45939.644433796297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45939.644433796297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45939.644433796297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45939.644433796297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45939.644433796297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45939.644433796297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45939.644433796297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45939.644433796297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45939.644433796297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45939.644433796297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45939.644433796297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45939.644433796297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45939.644433796297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45939.644433796297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45939.644433796297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45939.644433796297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45939.644433796297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45939.644433796297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45939.644433796297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45939.644433796297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45939.644433796297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45939.644433796297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45939.644433796297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45939.644433796297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45939.644433796297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45939.644433796297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45939.644433796297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45939.644433796297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45939.644433796297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45939.644433796297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45939.644433796297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45939.644433796297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45939.644433796297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45939.644433796297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45939.644433796297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45939.644433796297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45939.644433796297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45939.644433796297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45939.644433796297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45939.644433796297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45939.644433796297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45939.644433796297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45939.644433796297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45939.644433796297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45939.644433796297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45939.644433796297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45939.644433796297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45939.644433796297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45939.644433796297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45939.644433796297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45939.644433796297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45939.644433796297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45939.644433796297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45939.644433796297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45939.644433796297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45939.644433796297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45939.644433796297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45939.644433796297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45939.644433796297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45939.644433796297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45939.644433796297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45939.644433796297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45939.644433796297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45939.644433796297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45939.644433796297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45939.644433796297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45939.644433796297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45939.644433796297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45939.644433796297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45939.644433796297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45939.644433796297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45939.644433796297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45939.644433796297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45939.644433796297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45939.644433796297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45939.644433796297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45939.644433796297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45939.644433796297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45939.644433796297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45939.644433796297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45939.644433796297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45939.644433796297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45939.644433796297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45939.644433796297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45939.644433796297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45939.644433796297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45939.644433796297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45939.644433796297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45939.644433796297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45939.644433796297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45939.644433796297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45939.644433796297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45939.644433796297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45939.644433796297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45939.644433796297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45939.644433796297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45939.644433796297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45939.644433796297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45939.644433796297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45939.644433796297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45939.644433796297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45939.644433796297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45939.644433796297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45939.644433796297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45939.644433796297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45939.644433796297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45939.644433796297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45939.644433796297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45939.644433796297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45939.644433796297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45939.644433796297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45939.644433796297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45939.644433796297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45939.644433796297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45939.644433796297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45939.644433796297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45939.644433796297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45939.644433796297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45939.644433796297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45939.644433796297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45939.644433796297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45939.644433796297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45939.644433796297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45939.644433796297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45939.644433796297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45939.644433796297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45939.644433796297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45939.644433796297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45939.644433796297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45939.644433796297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45939.644433796297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45939.644433796297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45939.644433796297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45939.644433796297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45939.644433796297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45939.644433796297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45939.644433796297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45939.644433796297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45939.644433796297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45939.644433796297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45939.644433796297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45939.644433796297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45939.644433796297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45939.644433796297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45939.644433796297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45939.644433796297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45939.644433796297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45939.644433796297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45939.644433796297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45939.644433796297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45939.644433796297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45939.644433796297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45939.644433796297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45939.644433796297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45939.644433796297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45939.644433796297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45939.644433796297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45939.644433796297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45939.644433796297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45939.644433796297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45939.644433796297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45939.644433796297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45939.644433796297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45939.644433796297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45939.644433796297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45939.644433796297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45939.644433796297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45939.644433796297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45939.644433796297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45939.644433796297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45939.644433796297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45939.644433796297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45939.644433796297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45939.644433796297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45939.644433796297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45939.644433796297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45939.644433796297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45939.644433796297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45939.644433796297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45939.644433796297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45939.644433796297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45939.644433796297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45939.644433796297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45939.644433796297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45939.644433796297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45939.644433796297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45939.644433796297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45939.644433796297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45939.644433796297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45939.644433796297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45939.644433796297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45939.644433796297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45939.644433796297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45939.644433796297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45939.644433796297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45939.644433796297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45939.644433796297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45939.644433796297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45939.644433796297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45939.644433796297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45939.644433796297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45939.644433796297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45939.644433796297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45939.644433796297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45939.644433796297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45939.644433796297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45939.644433796297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45939.644433796297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45939.644433796297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45939.644433796297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45939.644433796297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45939.644433796297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45939.644433796297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45939.644433796297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45939.644433796297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45939.644433796297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45939.644433796297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45939.644433796297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45939.644433796297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45939.644433796297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45939.644433796297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45939.644433796297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45939.644433796297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45939.644433796297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45939.644433796297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45939.644433796297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45939.644433796297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45939.644433796297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45939.644433796297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45939.644433796297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45939.644433796297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45939.644433796297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45939.644433796297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45939.644433796297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45939.644433796297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45939.644433796297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45939.644433796297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45939.644433796297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45939.644433796297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45939.644433796297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45939.644433796297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45939.644433796297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45939.644433796297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45939.644433796297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45939.644433796297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45939.644433796297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45939.644433796297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45939.644433796297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45939.644433796297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45939.644433796297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45939.644433796297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45939.644433796297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45939.644433796297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45939.644433796297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45939.644433796297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45939.644433796297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45939.644433796297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45939.644433796297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45939.644433796297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45939.644433796297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45939.644433796297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45939.644433796297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45939.644433796297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45939.644433796297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45939.644433796297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45939.644433796297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45939.644433796297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45939.644433796297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45939.644433796297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45939.644433796297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45939.644433796297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45939.644433796297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45939.644433796297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45939.644433796297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45939.644433796297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45939.644433796297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45939.644433796297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45939.644433796297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45939.644433796297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45939.644433796297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45939.644433796297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45939.644433796297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45939.644433796297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45939.644433796297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45939.644433796297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45939.644433796297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45939.644433796297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45939.644433796297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45939.644433796297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45939.644433796297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45939.644433796297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45939.644433796297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45939.644433796297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45939.644433796297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45939.644433796297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45939.644433796297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45939.644433796297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45939.644433796297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45939.644433796297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45939.644433796297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45939.644433796297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45939.644433796297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45939.644433796297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45939.644433796297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45939.644433796297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45939.644433796297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45939.644433796297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45939.644433796297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45939.644433796297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45939.644433796297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45939.644433796297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45939.644433796297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45939.644433796297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45939.644433796297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45939.644433796297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45939.644433796297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45939.644433796297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45939.644433796297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45939.644433796297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45939.644433796297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45939.644433796297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45939.644433796297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45939.644433796297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45939.644433796297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45939.644433796297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45939.644433796297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45939.644433796297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45939.644433796297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45939.644433796297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45939.644433796297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45939.644433796297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45939.644433796297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45939.644433796297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45939.644433796297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45939.644433796297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45939.644433796297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45939.644433796297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45939.644433796297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45939.644433796297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45939.644433796297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45939.644433796297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45939.644433796297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45939.644433796297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45939.644433796297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45939.644433796297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45939.644433796297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45939.644433796297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45939.644433796297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45939.644433796297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45939.644433796297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45939.644433796297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45939.644433796297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45939.644433796297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45939.644433796297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45939.644433796297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45939.644433796297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45939.644433796297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45939.644433796297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45939.644433796297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45939.644433796297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45939.644433796297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45939.644433796297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45939.644433796297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45939.644433796297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45939.644433796297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45939.644433796297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45939.644433796297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45939.644433796297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45939.644433796297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45939.644433796297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45939.644433796297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45939.644433796297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45939.644433796297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45939.644433796297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45939.644433796297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45939.644433796297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45939.644433796297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45939.644433796297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45939.644433796297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45939.644433796297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45939.644433796297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45939.644433796297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45939.644433796297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45939.644433796297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45939.644433796297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45939.644433796297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45939.644433796297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45939.644433796297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45939.644433796297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45939.644433796297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45939.644433796297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45939.644433796297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45939.644433796297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45939.644433796297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45939.644433796297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45939.644433796297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45939.644433796297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45939.644433796297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45939.644433796297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45939.644433796297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45939.644433796297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45939.644433796297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45939.644433796297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45939.644433796297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45939.644433796297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45939.644433796297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45939.644433796297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45939.644433796297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45939.644433796297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45939.644433796297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45939.644433796297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45939.644433796297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45939.644433796297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45939.644433796297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45939.644433796297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45939.644433796297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45939.644433796297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45939.644433796297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45939.644433796297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45939.644433796297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45939.644433796297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45939.644433796297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45939.644433796297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45939.644433796297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45939.644433796297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45939.644433796297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45939.644433796297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45939.644433796297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45939.644433796297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45939.644433796297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45939.644433796297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45939.644433796297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45939.644433796297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45939.644433796297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45939.644433796297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45939.644433796297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45939.644433796297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45939.644433796297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45939.644433796297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45939.644433796297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45939.644433796297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45939.644433796297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45939.644433796297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45939.644433796297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45939.644433796297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45939.644433796297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45939.644433796297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45939.644433796297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45939.644433796297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45939.644433796297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45939.644433796297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45939.644433796297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45939.644433796297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45939.644433796297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45939.644433796297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45939.644433796297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45939.644433796297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45939.644433796297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45939.644433796297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45939.644433796297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45939.644433796297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45939.644433796297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45939.644433796297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45939.644433796297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45939.644433796297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45939.644433796297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45939.644433796297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45939.644433796297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45939.644433796297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45939.644433796297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45939.644433796297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45939.644433796297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45939.644433796297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45939.644433796297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45939.644433796297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45939.644433796297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45939.644433796297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45939.644433796297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45939.644433796297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45939.644433796297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45939.644433796297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45939.644433796297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45939.644433796297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45939.644433796297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45939.644433796297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45939.644433796297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45939.644433796297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45939.644433796297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45939.644433796297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45939.644433796297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45939.644433796297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45939.644433796297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45939.644433796297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45939.644433796297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45939.644433796297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45939.644433796297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45939.644433796297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45939.644433796297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45939.644433796297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45939.644433796297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45939.644433796297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45939.644433796297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45939.644433796297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45939.644433796297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45939.644433796297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45939.644433796297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45939.644433796297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45939.644433796297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45939.644433796297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45939.644433796297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45939.644433796297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45939.644433796297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45939.644433796297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45939.644433796297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45939.644433796297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45939.644433796297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45939.644433796297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45939.644433796297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45939.644433796297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45939.644433796297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45939.644433796297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45939.644433796297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45939.644433796297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45939.644433796297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45939.644433796297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45939.644433796297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45939.644433796297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45939.644433796297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45939.644433796297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45939.644433796297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45939.644433796297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45939.644433796297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45939.644433796297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45939.644433796297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45939.644433796297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45939.644433796297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45939.644433796297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45939.644433796297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45939.644433796297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45939.644433796297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45939.644433796297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45939.644433796297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45939.644433796297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45939.644433796297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45939.644433796297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45939.644433796297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45939.644433796297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45939.644433796297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45939.644433796297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45939.644433796297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45939.644433796297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45939.644433796297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45939.644433796297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45939.644433796297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45939.644433796297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45939.644433796297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45939.644433796297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45939.644433796297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45939.644433796297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45939.644433796297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45939.644433796297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45939.644433796297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45939.644433796297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45939.644433796297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45939.644433796297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45939.644433796297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45939.644433796297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45939.644433796297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45939.644433796297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45939.644433796297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45939.644433796297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45939.644433796297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45939.644433796297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45939.644433796297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45939.644433796297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45939.644433796297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45939.644433796297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45939.644433796297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45939.644433796297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45939.644433796297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45939.644433796297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45939.644433796297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45939.644433796297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45939.644433796297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45939.644433796297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45939.644433796297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45939.644433796297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45939.644433796297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45939.644433796297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45939.644433796297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45939.644433796297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45939.644433796297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45939.644433796297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45939.644433796297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45939.644433796297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45939.644433796297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45939.644433796297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45939.644433796297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45939.644433796297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45939.644433796297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45939.644433796297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45939.644433796297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45939.644433796297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45939.644433796297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45939.644433796297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45939.644433796297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45939.644433796297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45939.644433796297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45939.644433796297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45939.644433796297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45939.644433796297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45939.644433796297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45939.644433796297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45939.644433796297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45939.644433796297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45939.644433796297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45939.644433796297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45939.644433796297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45939.644433796297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45939.644433796297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45939.644433796297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45939.644433796297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45939.644433796297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45939.644433796297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45939.644433796297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45939.644433796297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45939.644433796297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45939.644433796297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45939.644433796297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45939.644433796297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45939.644433796297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45939.644433796297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45939.644433796297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45939.644433796297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45939.644433796297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45939.644433796297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45939.644433796297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45939.644433796297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45939.644433796297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45939.644433796297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45939.644433796297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45939.644433796297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45939.644433796297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45939.644433796297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45939.644433796297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45939.644433796297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45939.644433796297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45939.644433796297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45939.644433796297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45939.644433796297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45939.644433796297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45939.644433796297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45939.644433796297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45939.644433796297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45939.644433796297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45939.644433796297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45939.644433796297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45939.644433796297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45939.644433796297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45939.644433796297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45939.644433796297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45939.644433796297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45939.644433796297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45939.644433796297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45939.644433796297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45939.644433796297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45939.644433796297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45939.644433796297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45939.644433796297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45939.644433796297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45939.644433796297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45939.644433796297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45939.644433796297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45939.644433796297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45939.644433796297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45939.644433796297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45939.644433796297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45939.644433796297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45939.644433796297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45939.644433796297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45939.644433796297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45939.644433796297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45939.644433796297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45939.644433796297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45939.644433796297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45939.644433796297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45939.644433796297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45939.644433796297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45939.644433796297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45939.644433796297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45939.644433796297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45939.644433796297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45939.644433796297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45939.644433796297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45939.644433796297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45939.644433796297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45939.644433796297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45939.644433796297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45939.644433796297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45939.644433796297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45939.644433796297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45939.644433796297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45939.644433796297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45939.644433796297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45939.644433796297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45939.644433796297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45939.644433796297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45939.644433796297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45939.644433796297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45939.644433796297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45939.644433796297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45939.644433796297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45939.644433796297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45939.644433796297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45939.644433796297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45939.644433796297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45939.644433796297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45939.644433796297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45939.644433796297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45939.644433796297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45939.644433796297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45939.644433796297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45939.644433796297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45939.644433796297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45939.644433796297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45939.644433796297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45939.644433796297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45939.644433796297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45939.644433796297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45939.644433796297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45939.644433796297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45939.644433796297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45939.644433796297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45939.644433796297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45939.644433796297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45939.644433796297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45939.644433796297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45939.644433796297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45939.644433796297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45939.644433796297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45939.644433796297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45939.644433796297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45939.644433796297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45939.644433796297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45939.644433796297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45939.644433796297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45939.644433796297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45939.644433796297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45939.644433796297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45939.644433796297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45939.644433796297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45939.644433796297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45939.644433796297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45939.644433796297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45939.644433796297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45939.644433796297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45939.644433796297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45939.644433796297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45939.644433796297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45939.644433796297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45939.644433796297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45939.644433796297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45939.644433796297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45939.644433796297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45939.644433796297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45939.644433796297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45939.644433796297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45939.644433796297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45939.644433796297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45939.644433796297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45939.644433796297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45939.644433796297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45939.644433796297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45939.644433796297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45939.644433796297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45939.644433796297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45939.644433796297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45939.644433796297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45939.644433796297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45939.644433796297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45939.644433796297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45939.644433796297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45939.644433796297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45939.644433796297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45939.644433796297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45939.644433796297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45939.644433796297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45939.644433796297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45939.644433796297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45939.644433796297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45939.644433796297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45939.644433796297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45939.644433796297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45939.644433796297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45939.644433796297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45939.644433796297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45939.644433796297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45939.644433796297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45939.644433796297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45939.644433796297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45939.644433796297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45939.644433796297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45939.644433796297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45939.644433796297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45939.644433796297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45939.644433796297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45939.644433796297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45939.644433796297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45939.644433796297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45939.644433796297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45939.644433796297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45939.644433796297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45939.644433796297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45939.644433796297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45939.644433796297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45939.644433796297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45939.644433796297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45939.644433796297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45939.644433796297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45939.644433796297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45939.644433796297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45939.644433796297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45939.644433796297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45939.644433796297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45939.644433796297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45939.644433796297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45939.644433796297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45939.644433796297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45939.644433796297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45939.644433796297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45939.644433796297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45939.644433796297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45939.644433796297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45939.644433796297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45939.644433796297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45939.644433796297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45939.644433796297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45939.644433796297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45939.644433796297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45939.644433796297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45939.644433796297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45939.644433796297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45939.644433796297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45939.644433796297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45939.644433796297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45939.644433796297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45939.644433796297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45939.644433796297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45939.644433796297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45939.644433796297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45939.644433796297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45939.644433796297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45939.644433796297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45939.644433796297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45939.644433796297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45939.644433796297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45939.644433796297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45939.644433796297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45939.644433796297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45939.644433796297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45939.644433796297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45939.644433796297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45939.644433796297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45939.644433796297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45939.644433796297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45939.644433796297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45939.644433796297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45939.644433796297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45939.644433796297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45939.644433796297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45939.644433796297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45939.644433796297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45939.644433796297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45939.644433796297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45939.644433796297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45939.644433796297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45939.644433796297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45939.644433796297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45939.644433796297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45939.644433796297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45939.644433796297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45939.644433796297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45939.644433796297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45939.644433796297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45939.644433796297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45939.644433796297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45939.644433796297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45939.644433796297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45939.644433796297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45939.644433796297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45939.644433796297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45939.644433796297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45939.644433796297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45939.644433796297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45939.644433796297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45939.644433796297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45939.644433796297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45939.644433796297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45939.644433796297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45939.644433796297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45939.644433796297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45939.644433796297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45939.644433796297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45939.644433796297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45939.644433796297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45939.644433796297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45939.644433796297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45939.644433796297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45939.644433796297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45939.644433796297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45939.644433796297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45939.644433796297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45939.644433796297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45939.644433796297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45939.644433796297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45939.644433796297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45939.644433796297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45939.644433796297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45939.644433796297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45939.644433796297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45939.644433796297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45939.644433796297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45939.644433796297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45939.644433796297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45939.644433796297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45939.644433796297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45939.644433796297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45939.644433796297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45939.644433796297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45939.644433796297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45939.644433796297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45939.644433796297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45939.644433796297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45939.644433796297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45939.644433796297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45939.644433796297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45939.644433796297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45939.644433796297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45939.644433796297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45939.644433796297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45939.644433796297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45939.644433796297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45939.644433796297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45939.644433796297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45939.644433796297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45939.644433796297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45939.644433796297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45939.644433796297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45939.644433796297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45939.644433796297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45939.644433796297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45939.644433796297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45939.644433796297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45939.644433796297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45939.644433796297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45939.644433796297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45939.644433796297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45939.644433796297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45939.644433796297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45939.644433796297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45939.644433796297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45939.644433796297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45939.644433796297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45939.644433796297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45939.644433796297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45939.644433796297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45939.644433796297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45939.644433796297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45939.644433796297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45939.644433796297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45939.644433796297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45939.644433796297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45939.644433796297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45939.644433796297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45939.644433796297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45939.644433796297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45939.644433796297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45939.644433796297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45939.644433796297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45939.644433796297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45939.644433796297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45939.644433796297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45939.644433796297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45939.644433796297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45939.644433796297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45939.644433796297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45939.644433796297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45939.644433796297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45939.644433796297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45939.644433796297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45939.644433796297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45939.644433796297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45939.644433796297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45939.644433796297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45939.644433796297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45939.644433796297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45939.644433796297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45939.644433796297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45939.644433796297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45939.644433796297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45939.644433796297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45939.644433796297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45939.644433796297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45939.644433796297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45939.644433796297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45939.644433796297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45939.644433796297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45939.644433796297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45939.644433796297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45939.644433796297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45939.644433796297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45939.644433796297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45939.644433796297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45939.644433796297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45939.644433796297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45939.644433796297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45939.644433796297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45939.644433796297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45939.644433796297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45939.644433796297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45939.644433796297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45939.644433796297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45939.644433796297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45939.644433796297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45939.644433796297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45939.644433796297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45939.644433796297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45939.644433796297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45939.644433796297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45939.644433796297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45939.644433796297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45939.644433796297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45939.644433796297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45939.644433796297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45939.644433796297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45939.644433796297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45939.644433796297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45939.644433796297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45939.644433796297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45939.644433796297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45939.644433796297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45939.644433796297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45939.644433796297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45939.644433796297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45939.644433796297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45939.644433796297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45939.644433796297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45939.644433796297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45939.644433796297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45939.644433796297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45939.644433796297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45939.644433796297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45939.644433796297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45939.644433796297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45939.644433796297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45939.644433796297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45939.644433796297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45939.644433796297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45939.644433796297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45939.644433796297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45939.644433796297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45939.644433796297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45939.644433796297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45939.644433796297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45939.644433796297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45939.644433796297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45939.644433796297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45939.644433796297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45939.644433796297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45939.644433796297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45939.644433796297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45939.644433796297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45939.644433796297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45939.644433796297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45939.644433796297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45939.644433796297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45939.644433796297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45939.644433796297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45939.644433796297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45939.644433796297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45939.644433796297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45939.644433796297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45939.644433796297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45939.644433796297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45939.644433796297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45939.644433796297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45939.644433796297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45939.644433796297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45939.644433796297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45939.644433796297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45939.644433796297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45939.644433796297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45939.644433796297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45939.644433796297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45939.644433796297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45939.644433796297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45939.644433796297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45939.644433796297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45939.644433796297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45939.644433796297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45939.644433796297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45939.644433796297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45939.644433796297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45939.644433796297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45939.644433796297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45939.644433796297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45939.644433796297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45939.644433796297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45939.644433796297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45939.644433796297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45939.644433796297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45939.644433796297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45939.644433796297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45939.644433796297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45939.644433796297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45939.644433796297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45939.644433796297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45939.644433796297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45939.644433796297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45939.644433796297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45939.644433796297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45939.644433796297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45939.644433796297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45939.644433796297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45939.644433796297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45939.644433796297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45939.644433796297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45939.644433796297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45939.644433796297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45939.644433796297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45939.644433796297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45939.644433796297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45939.644433796297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45939.644433796297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45939.644433796297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45939.644433796297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45939.644433796297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45939.644433796297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45939.644433796297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45939.644433796297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45939.644433796297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45939.644433796297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45939.644433796297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45939.644433796297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45939.644433796297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45939.644433796297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45939.644433796297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45939.644433796297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45939.644433796297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45939.644433796297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45939.644433796297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45939.644433796297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45939.644433796297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45939.644433796297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45939.644433796297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45939.644433796297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45939.644433796297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45939.644433796297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45939.644433796297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45939.644433796297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45939.644433796297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45939.644433796297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45939.644433796297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45939.644433796297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45939.644433796297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45939.644433796297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45939.644433796297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45939.644433796297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45939.644433796297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45939.644433796297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45939.644433796297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45939.644433796297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45939.644433796297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45939.644433796297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45939.644433796297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45939.644433796297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45939.644433796297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45939.644433796297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45939.644433796297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45939.644433796297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45939.644433796297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45939.644433796297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45939.644433796297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45939.644433796297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45939.644433796297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45939.644433796297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45939.644433796297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45939.644433796297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45939.644433796297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45939.644433796297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45939.644433796297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45939.644433796297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45939.644433796297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45939.644433796297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45939.644433796297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45939.644433796297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45939.644433796297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45939.644433796297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45939.644433796297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45939.644433796297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45939.644433796297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45939.644433796297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45939.644433796297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45939.644433796297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45939.644433796297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45939.644433796297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45939.644433796297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45939.644433796297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45939.644433796297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45939.644433796297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45939.644433796297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45939.644433796297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45939.644433796297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45939.644433796297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45939.644433796297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45939.644433796297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45939.644433796297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45939.644433796297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45939.644433796297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45939.644433796297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45939.644433796297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45939.644433796297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45939.644433796297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45939.644433796297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45939.644433796297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45939.644433796297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45939.644433796297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45939.644433796297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45939.644433796297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45939.644433796297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45939.644433796297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45939.644433796297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45939.644433796297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45939.644433796297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45939.644433796297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45939.644433796297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45939.644433796297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45939.644433796297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45939.644433796297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45939.644433796297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45939.644433796297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45939.644433796297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45939.644433796297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45939.644433796297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45939.644433796297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45939.644433796297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45939.644433796297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45939.644433796297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45939.644433796297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45939.644433796297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45939.644433796297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45939.644433796297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45939.644433796297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45939.644433796297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45939.644433796297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45939.644433796297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45939.644433796297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45939.644433796297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45939.644433796297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45939.644433796297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45939.644433796297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45939.644433796297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45939.644433796297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45939.644433796297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45939.644433796297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45939.644433796297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45939.644433796297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45939.644433796297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45939.644433796297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45939.644433796297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45939.644433796297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45939.644433796297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45939.644433796297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45939.644433796297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45939.644433796297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45939.644433796297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45939.644433796297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45939.644433796297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45939.644433796297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45939.644433796297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45939.644433796297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45939.644433796297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45939.644433796297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45939.644433796297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45939.644433796297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45939.644433796297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45939.644433796297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45939.644433796297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45939.644433796297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45939.644433796297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45939.644433796297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45939.644433796297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45939.644433796297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45939.644433796297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45939.644433796297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45939.644433796297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45939.644433796297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45939.644433796297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45939.644433796297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45939.644433796297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45939.644433796297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45939.644433796297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45939.644433796297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45939.644433796297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45939.644433796297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45939.644433796297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45939.644433796297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45939.644433796297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45939.644433796297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45939.644433796297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45939.644433796297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45939.644433796297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45939.644433796297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45939.644433796297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45939.644433796297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45939.644433796297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45939.644433796297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45939.644433796297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45939.644433796297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45939.644433796297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45939.644433796297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45939.644433796297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45939.644433796297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45939.644433796297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45939.644433796297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45939.644433796297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45939.644433796297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45939.644433796297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45939.644433796297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45939.644433796297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45939.644433796297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45939.644433796297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45939.644433796297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45939.644433796297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45939.644433796297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45939.644433796297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45939.644433796297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45939.644433796297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45939.644433796297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45939.644433796297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45939.644433796297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45939.644433796297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45939.644433796297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45939.644433796297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45939.644433796297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45939.644433796297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45939.644433796297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45939.644433796297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45939.644433796297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45939.644433796297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45939.644433796297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45939.644433796297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45939.644433796297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45939.644433796297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45939.644433796297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45939.644433796297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45939.644433796297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45939.644433796297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45939.644433796297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45939.644433796297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45939.644433796297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45939.644433796297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236.16371620370046</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8.7188425924978219E-2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1.1551851850526873E-2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45939.644433796297</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45939.644433796297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45939.644433796297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45939.644433796297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45939.644433796297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45939.644433796297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45939.644433796297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45939.644433796297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45939.644433796297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45939.644433796297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45939.644433796297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45939.644433796297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45939.644433796297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45939.644433796297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45939.644433796297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45939.644433796297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45939.644433796297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45939.644433796297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45939.644433796297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45939.644433796297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45939.644433796297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45939.644433796297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45939.644433796297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45939.644433796297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45939.644433796297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45939.644433796297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45939.644433796297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45939.644433796297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45939.644433796297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45939.644433796297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45939.644433796297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45939.644433796297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45939.644433796297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45939.644433796297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45939.644433796297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45939.644433796297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45939.644433796297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45939.644433796297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45939.644433796297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45939.644433796297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45939.644433796297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45939.644433796297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45939.644433796297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45939.644433796297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45939.644433796297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45939.644433796297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45939.644433796297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45939.644433796297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45939.644433796297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45939.644433796297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45939.644433796297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45939.644433796297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45939.644433796297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45939.644433796297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45939.644433796297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45939.644433796297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45939.644433796297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45939.644433796297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45939.644433796297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45939.644433796297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45939.644433796297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45939.644433796297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45939.644433796297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45939.644433796297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45939.644433796297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45939.644433796297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45939.644433796297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45939.644433796297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45939.644433796297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45939.644433796297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45939.644433796297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45939.644433796297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45939.644433796297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45939.644433796297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45939.644433796297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45939.644433796297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45939.644433796297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45939.644433796297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45939.644433796297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45939.644433796297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45939.644433796297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45939.644433796297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45939.644433796297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45939.644433796297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45939.644433796297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45939.644433796297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45939.644433796297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45939.644433796297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45939.644433796297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45939.644433796297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45939.644433796297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45939.644433796297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45939.644433796297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45939.644433796297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45939.644433796297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45939.644433796297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45939.644433796297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45939.644433796297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45939.644433796297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45939.644433796297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45939.644433796297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45939.644433796297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45939.644433796297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45939.644433796297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45939.644433796297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45939.644433796297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45939.644433796297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45939.644433796297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45939.644433796297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45939.644433796297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45939.644433796297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45939.644433796297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45939.644433796297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45939.644433796297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45939.644433796297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45939.644433796297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45939.644433796297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45939.644433796297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45939.644433796297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45939.644433796297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45939.644433796297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45939.644433796297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45939.644433796297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45939.644433796297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45939.644433796297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45939.644433796297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45939.644433796297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45939.644433796297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45939.644433796297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45939.644433796297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45939.644433796297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45939.644433796297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45939.644433796297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45939.644433796297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45939.644433796297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45939.644433796297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45939.644433796297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45939.644433796297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45939.644433796297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45939.644433796297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45939.644433796297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45939.644433796297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45939.644433796297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45939.644433796297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45939.644433796297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45939.644433796297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45939.644433796297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45939.644433796297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45939.644433796297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45939.644433796297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45939.644433796297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45939.644433796297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45939.644433796297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45939.644433796297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45939.644433796297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45939.644433796297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45939.644433796297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45939.644433796297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45939.644433796297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45939.644433796297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45939.644433796297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45939.644433796297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45939.644433796297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45939.644433796297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45939.644433796297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45939.644433796297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45939.644433796297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45939.644433796297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45939.644433796297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45939.644433796297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45939.644433796297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45939.644433796297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45939.644433796297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45939.644433796297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45939.644433796297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45939.644433796297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45939.644433796297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45939.644433796297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45939.644433796297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45939.644433796297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45939.644433796297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45939.644433796297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45939.644433796297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45939.644433796297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45939.644433796297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45939.644433796297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45939.644433796297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45939.644433796297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45939.644433796297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45939.644433796297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45939.644433796297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45939.644433796297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45939.644433796297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45939.644433796297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45939.644433796297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45939.644433796297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45939.644433796297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45939.644433796297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45939.644433796297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45939.644433796297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45939.644433796297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45939.644433796297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45939.644433796297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45939.644433796297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45939.644433796297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45939.644433796297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45939.644433796297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45939.644433796297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45939.644433796297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45939.644433796297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45939.644433796297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45939.644433796297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45939.644433796297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45939.644433796297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45939.644433796297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45939.644433796297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45939.644433796297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45939.644433796297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45939.644433796297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45939.644433796297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45939.644433796297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45939.644433796297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45939.644433796297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45939.644433796297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45939.644433796297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45939.644433796297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45939.644433796297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45939.644433796297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45939.644433796297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45939.644433796297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45939.644433796297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45939.644433796297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45939.644433796297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45939.644433796297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45939.644433796297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45939.644433796297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45939.644433796297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45939.644433796297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45939.644433796297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45939.644433796297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45939.644433796297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45939.644433796297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45939.644433796297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45939.644433796297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45939.644433796297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45939.644433796297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45939.644433796297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45939.644433796297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45939.644433796297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45939.644433796297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45939.644433796297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45939.644433796297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45939.644433796297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45939.644433796297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45939.644433796297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45939.644433796297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45939.644433796297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45939.644433796297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45939.644433796297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45939.644433796297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45939.644433796297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45939.644433796297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45939.644433796297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45939.644433796297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45939.644433796297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45939.644433796297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45939.644433796297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45939.644433796297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45939.644433796297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45939.644433796297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45939.644433796297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45939.644433796297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45939.644433796297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45939.644433796297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45939.644433796297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45939.644433796297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45939.644433796297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45939.644433796297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45939.644433796297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45939.644433796297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45939.644433796297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45939.644433796297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45939.644433796297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45939.644433796297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45939.644433796297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45939.644433796297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45939.644433796297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45939.644433796297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45939.644433796297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45939.644433796297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45939.644433796297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45939.644433796297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45939.644433796297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45939.644433796297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45939.644433796297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45939.644433796297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45939.644433796297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45939.644433796297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45939.644433796297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45939.644433796297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45939.644433796297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45939.644433796297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45939.644433796297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45939.644433796297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45939.644433796297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45939.644433796297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45939.644433796297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45939.644433796297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45939.644433796297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45939.644433796297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45939.644433796297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45939.644433796297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45939.644433796297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45939.644433796297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45939.644433796297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45939.644433796297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45939.644433796297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45939.644433796297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45939.644433796297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45939.644433796297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45939.644433796297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45939.644433796297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45939.644433796297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45939.644433796297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45939.644433796297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45939.644433796297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45939.644433796297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45939.644433796297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45939.644433796297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45939.644433796297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45939.644433796297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45939.644433796297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45939.644433796297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45939.644433796297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45939.644433796297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45939.644433796297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45939.644433796297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45939.644433796297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45939.644433796297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45939.644433796297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45939.644433796297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45939.644433796297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45939.644433796297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45939.644433796297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45939.644433796297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45939.644433796297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45939.644433796297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45939.644433796297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45939.644433796297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45939.644433796297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45939.644433796297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45939.644433796297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45939.644433796297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45939.644433796297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45939.644433796297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45939.644433796297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45939.644433796297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45939.644433796297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45939.644433796297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45939.644433796297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45939.644433796297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45939.644433796297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45939.644433796297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45939.644433796297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45939.644433796297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45939.644433796297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45939.644433796297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45939.644433796297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45939.644433796297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45939.644433796297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45939.644433796297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45939.644433796297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45939.644433796297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45939.644433796297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45939.644433796297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45939.644433796297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45939.644433796297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45939.644433796297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45939.644433796297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45939.644433796297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45939.644433796297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45939.644433796297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45939.644433796297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45939.644433796297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45939.644433796297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45939.644433796297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45939.644433796297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45939.644433796297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45939.644433796297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45939.644433796297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45939.644433796297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45939.644433796297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45939.644433796297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45939.644433796297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45939.644433796297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45939.644433796297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45939.644433796297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45939.644433796297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45939.644433796297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45939.644433796297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45939.644433796297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45939.644433796297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45939.644433796297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45939.644433796297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45939.644433796297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45939.644433796297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45939.644433796297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45939.644433796297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45939.644433796297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45939.644433796297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45939.644433796297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45939.644433796297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45939.644433796297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45939.644433796297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45939.644433796297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45939.644433796297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45939.644433796297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45939.644433796297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45939.644433796297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45939.644433796297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45939.644433796297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45939.644433796297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45939.644433796297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45939.644433796297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45939.644433796297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45939.644433796297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45939.644433796297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45939.644433796297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45939.644433796297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45939.644433796297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45939.644433796297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45939.644433796297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45939.644433796297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45939.644433796297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45939.644433796297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45939.644433796297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45939.644433796297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45939.644433796297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45939.644433796297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45939.644433796297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45939.644433796297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45939.644433796297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45939.644433796297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45939.644433796297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45939.644433796297</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45939.644433796297</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47.812373611108342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13.455556481480016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v>45939.60869212963</v>
      </c>
      <c r="G4" s="39">
        <f t="shared" ref="G4:G22" ca="1" si="1">IFERROR(NOW()-F4,"")</f>
        <v>3.5741666666581295E-2</v>
      </c>
      <c r="H4" s="38">
        <v>45939.602442129632</v>
      </c>
      <c r="I4" s="37" t="str">
        <f>IFERROR(VLOOKUP(D4,DB!A:F,6,0),"")</f>
        <v>SCECO</v>
      </c>
      <c r="J4" s="37" t="str">
        <f>IFERROR(VLOOKUP(D4,DB!A:G,7,0),"")</f>
        <v>Vandalized</v>
      </c>
      <c r="K4" s="37" t="s">
        <v>39065</v>
      </c>
      <c r="L4" s="37" t="str">
        <f>IFERROR(VLOOKUP(D4,DB!A:I,9,0),"")</f>
        <v>Latis</v>
      </c>
    </row>
    <row r="5" spans="1:13" ht="15">
      <c r="A5" s="37"/>
      <c r="B5" s="37" t="str">
        <f>IFERROR(VLOOKUP(D5,DB!A:K,11,0),"")</f>
        <v/>
      </c>
      <c r="C5" s="37"/>
      <c r="D5" s="126"/>
      <c r="E5" s="37"/>
      <c r="F5" s="38"/>
      <c r="G5" s="39">
        <f t="shared" ca="1" si="1"/>
        <v>45939.644433796297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45939.644433796297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45939.644433796297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45939.644433796297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45939.644433796297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45939.644433796297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45939.644433796297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45939.644433796297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45939.644433796297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45939.644433796297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45939.644433796297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45939.644433796297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45939.644433796297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45939.644433796297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45939.644433796297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45939.644433796297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45939.644433796297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45939.644433796297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45939.644433796297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45939.644433796297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45939.644433796297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45939.644433796297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45939.644433796297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45939.644433796297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45939.644433796297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45939.644433796297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45939.644433796297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45939.644433796297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45939.644433796297</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45939.644433796297</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45939.644433796297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45939.644433796297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45939.644433796297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45939.644433796297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45939.644433796297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45939.644433796297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45939.644433796297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45939.644433796297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45939.644433796297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45939.644433796297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45939.644433796297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45939.644433796297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45939.644433796297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45939.644433796297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45939.644433796297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45939.644433796297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45939.644433796297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45939.644433796297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45939.644433796297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45939.644433796297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45939.644433796297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45939.644433796297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45939.644433796297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45939.644433796297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45939.644433796297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45939.644433796297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45939.644433796297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45939.644433796297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45939.644433796297</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45939.644433796297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45939.644433796297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45939.644433796297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45939.644433796297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45939.644433796297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45939.644433796297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45939.644433796297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45939.644433796297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45939.644433796297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45939.644433796297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45939.644433796297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45939.644433796297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45939.644433796297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45939.644433796297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45939.644433796297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45939.644433796297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45939.644433796297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45939.644433796297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45939.644433796297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45939.644433796297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45939.644433796297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45939.644433796297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45939.644433796297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45939.644433796297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45939.644433796297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45939.644433796297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45939.644433796297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45939.644433796297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45939.644433796297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45939.644433796297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45939.644433796297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45939.644433796297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45939.644433796297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45939.644433796297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45939.644433796297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45939.644433796297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45939.644433796297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45939.644433796297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45939.644433796297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45939.644433796297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45939.644433796297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45939.644433796297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45939.644433796297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45939.644433796297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45939.644433796297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45939.644433796297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45939.644433796297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45939.644433796297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45939.644433796297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45939.644433796297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45939.644433796297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45939.644433796297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45939.644433796297</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45939.644433796297</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12.871586574074172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0.11537129629869014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5.7634615740753361</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4.702188425922941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65">
        <v>1</v>
      </c>
      <c r="D6" s="165" t="s">
        <v>33325</v>
      </c>
      <c r="E6" s="157" t="s">
        <v>38964</v>
      </c>
      <c r="F6" s="157"/>
      <c r="G6" s="151">
        <f ca="1">IFERROR(NOW()-F6,"-")</f>
        <v>45939.644433796297</v>
      </c>
      <c r="H6" s="162">
        <v>45939.45239583333</v>
      </c>
      <c r="I6" s="157" t="str">
        <f>IFERROR(VLOOKUP(D6,DB!A:F,6,0),"")</f>
        <v>Generator-SG</v>
      </c>
      <c r="J6" s="157" t="str">
        <f>IFERROR(VLOOKUP(D6,DB!A:G,7,0),"")</f>
        <v>Vandalized</v>
      </c>
      <c r="K6" s="157" t="s">
        <v>39074</v>
      </c>
      <c r="L6" s="157" t="str">
        <f>IFERROR(VLOOKUP(D6,DB!A:I,9,0),"")</f>
        <v>Latis</v>
      </c>
    </row>
    <row r="7" spans="1:16383" ht="31.5" customHeight="1">
      <c r="A7" s="157" t="s">
        <v>39075</v>
      </c>
      <c r="B7" s="157" t="str">
        <f>IFERROR(VLOOKUP(D7,DB!A:K,11,0),"")</f>
        <v>R6</v>
      </c>
      <c r="C7" s="157">
        <v>1</v>
      </c>
      <c r="D7" s="165" t="s">
        <v>32951</v>
      </c>
      <c r="E7" s="157" t="s">
        <v>38964</v>
      </c>
      <c r="F7" s="162">
        <v>45939.612037037034</v>
      </c>
      <c r="G7" s="151">
        <f ca="1">IFERROR(NOW()-F7,"-")</f>
        <v>3.2396759263065178E-2</v>
      </c>
      <c r="H7" s="162">
        <v>45939.606296296297</v>
      </c>
      <c r="I7" s="157" t="str">
        <f>IFERROR(VLOOKUP(D7,DB!A:F,6,0),"")</f>
        <v>SCECO</v>
      </c>
      <c r="J7" s="157" t="str">
        <f>IFERROR(VLOOKUP(D7,DB!A:G,7,0),"")</f>
        <v>Dead+No BB Design</v>
      </c>
      <c r="K7" s="157" t="s">
        <v>39076</v>
      </c>
      <c r="L7" s="157" t="str">
        <f>IFERROR(VLOOKUP(D7,DB!A:I,9,0),"")</f>
        <v>Latis</v>
      </c>
    </row>
    <row r="8" spans="1:16383" ht="31.5" customHeight="1">
      <c r="A8" s="157"/>
      <c r="B8" s="157" t="str">
        <f>IFERROR(VLOOKUP(D8,DB!A:K,11,0),"")</f>
        <v>R6</v>
      </c>
      <c r="C8" s="157"/>
      <c r="D8" s="156" t="s">
        <v>34871</v>
      </c>
      <c r="E8" s="157"/>
      <c r="F8" s="157"/>
      <c r="G8" s="151">
        <f ca="1">IFERROR(NOW()-F8,"-")</f>
        <v>45939.644433796297</v>
      </c>
      <c r="H8" s="157"/>
      <c r="I8" s="157" t="str">
        <f>IFERROR(VLOOKUP(D8,DB!A:F,6,0),"")</f>
        <v>Generator-SG</v>
      </c>
      <c r="J8" s="157" t="str">
        <f>IFERROR(VLOOKUP(D8,DB!A:G,7,0),"")</f>
        <v>Dead</v>
      </c>
      <c r="K8" s="157"/>
      <c r="L8" s="157" t="str">
        <f>IFERROR(VLOOKUP(D8,DB!A:I,9,0),"")</f>
        <v>Latis</v>
      </c>
    </row>
    <row r="9" spans="1:16383" ht="31.5" customHeight="1">
      <c r="A9" s="157"/>
      <c r="B9" s="157" t="str">
        <f>IFERROR(VLOOKUP(D9,DB!A:K,11,0),"")</f>
        <v/>
      </c>
      <c r="C9" s="157"/>
      <c r="D9" s="156"/>
      <c r="E9" s="157"/>
      <c r="F9" s="157"/>
      <c r="G9" s="151">
        <f ca="1">IFERROR(NOW()-F9,"-")</f>
        <v>45939.644433796297</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45939.644433796297</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45939.644433796297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45939.644433796297</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45939.644433796297</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45939.644433796297</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66"/>
      <c r="E15" s="157"/>
      <c r="F15" s="157"/>
      <c r="G15" s="151">
        <f ca="1">IFERROR(NOW()-F15,"-")</f>
        <v>45939.644433796297</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45939.644433796297</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45939.644433796297</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45939.644433796297</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45939.644433796297</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45939.644433796297</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45939.644433796297</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45939.644433796297</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45939.644433796297</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45939.644433796297</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45939.644433796297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45939.644433796297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45939.644433796297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45939.644433796297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45939.644433796297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45939.644433796297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45939.644433796297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45939.644433796297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45939.644433796297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45939.644433796297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45939.644433796297</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45939.644433796297</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45939.644433796297</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45939.644433796297</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45939.644433796297</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45939.644433796297</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45939.644433796297</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45939.644433796297</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45939.644433796297</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45939.644433796297</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45939.644433796297</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45939.644433796297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45939.644433796297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45939.644433796297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45939.644433796297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45939.644433796297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45939.644433796297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45939.644433796297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45939.644433796297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45939.644433796297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45939.644433796297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45939.644433796297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45939.644433796297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45939.644433796297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45939.644433796297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45939.644433796297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45939.644433796297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45939.644433796297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45939.644433796297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45939.644433796297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45939.644433796297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45939.644433796297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45939.644433796297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45939.644433796297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45939.644433796297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45939.644433796297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45939.644433796297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45939.644433796297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45939.644433796297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45939.644433796297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45939.644433796297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45939.644433796297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45939.644433796297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45939.644433796297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45939.644433796297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45939.644433796297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45939.644433796297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45939.644433796297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45939.644433796297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45939.644433796297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45939.644433796297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45939.644433796297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45939.644433796297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45939.644433796297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45939.644433796297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45939.644433796297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45939.644433796297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45939.644433796297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45939.644433796297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45939.644433796297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45939.644433796297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45939.644433796297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45939.644433796297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45939.644433796297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45939.644433796297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45939.644433796297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45939.644433796297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45939.644433796297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45939.644433796297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45939.644433796297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45939.644433796297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45939.644433796297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45939.644433796297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45939.644433796297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45939.644433796297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45939.644433796297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45939.644433796297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45939.644433796297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45939.644433796297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45939.644433796297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45939.644433796297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45939.644433796297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45939.644433796297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45939.644433796297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45939.644433796297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45939.644433796297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45939.644433796297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45939.644433796297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45939.644433796297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45939.644433796297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45939.644433796297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45939.644433796297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45939.644433796297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45939.644433796297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45939.644433796297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45939.644433796297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45939.644433796297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45939.644433796297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45939.644433796297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45939.644433796297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45939.644433796297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45939.644433796297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45939.644433796297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45939.644433796297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45939.644433796297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45939.644433796297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45939.644433796297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45939.644433796297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45939.644433796297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45939.644433796297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45939.644433796297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45939.644433796297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45939.644433796297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45939.644433796297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45939.644433796297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45939.644433796297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45939.644433796297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45939.644433796297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45939.644433796297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45939.644433796297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45939.644433796297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45939.644433796297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45939.644433796297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45939.644433796297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45939.644433796297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45939.644433796297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45939.644433796297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45939.644433796297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45939.644433796297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45939.644433796297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45939.644433796297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45939.644433796297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45939.644433796297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45939.644433796297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45939.644433796297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45939.644433796297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45939.644433796297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45939.644433796297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45939.644433796297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45939.644433796297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45939.644433796297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45939.644433796297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45939.644433796297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45939.644433796297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45939.644433796297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45939.644433796297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45939.644433796297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45939.644433796297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45939.644433796297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45939.644433796297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45939.644433796297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45939.644433796297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45939.644433796297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45939.644433796297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45939.644433796297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45939.644433796297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45939.644433796297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45939.644433796297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45939.644433796297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45939.644433796297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45939.644433796297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45939.644433796297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45939.644433796297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45939.644433796297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45939.644433796297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45939.644433796297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45939.644433796297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45939.644433796297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45939.644433796297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45939.644433796297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45939.644433796297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45939.644433796297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45939.644433796297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45939.644433796297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45939.644433796297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45939.644433796297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45939.644433796297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45939.644433796297</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